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Compliance_New_July 2018\Compliance Reporting\Monthly Reports\2022\April 2022\Monthly AAUM Data\"/>
    </mc:Choice>
  </mc:AlternateContent>
  <bookViews>
    <workbookView xWindow="0" yWindow="0" windowWidth="20490" windowHeight="7155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52511"/>
</workbook>
</file>

<file path=xl/calcChain.xml><?xml version="1.0" encoding="utf-8"?>
<calcChain xmlns="http://schemas.openxmlformats.org/spreadsheetml/2006/main">
  <c r="K7" i="9" l="1"/>
  <c r="K9" i="9"/>
  <c r="K11" i="9"/>
  <c r="K15" i="9"/>
  <c r="K17" i="9"/>
  <c r="K19" i="9"/>
  <c r="K21" i="9"/>
  <c r="K23" i="9"/>
  <c r="K25" i="9"/>
  <c r="K27" i="9"/>
  <c r="K29" i="9"/>
  <c r="K31" i="9"/>
  <c r="K33" i="9"/>
  <c r="K35" i="9"/>
  <c r="K37" i="9"/>
  <c r="K39" i="9"/>
  <c r="K41" i="9"/>
  <c r="K5" i="9"/>
  <c r="K6" i="9"/>
  <c r="K8" i="9"/>
  <c r="K10" i="9"/>
  <c r="K12" i="9"/>
  <c r="K13" i="9"/>
  <c r="K14" i="9"/>
  <c r="K16" i="9"/>
  <c r="K18" i="9"/>
  <c r="K20" i="9"/>
  <c r="K22" i="9"/>
  <c r="K24" i="9"/>
  <c r="K26" i="9"/>
  <c r="K28" i="9"/>
  <c r="K30" i="9"/>
  <c r="K32" i="9"/>
  <c r="K34" i="9"/>
  <c r="K36" i="9"/>
  <c r="K38" i="9"/>
  <c r="K40" i="9"/>
  <c r="BK23" i="8" l="1"/>
  <c r="BK24" i="8"/>
  <c r="BK57" i="8"/>
  <c r="BK8" i="8" l="1"/>
  <c r="BK11" i="8"/>
  <c r="BK25" i="8"/>
  <c r="BK26" i="8"/>
  <c r="BK32" i="8"/>
  <c r="BK35" i="8"/>
  <c r="BK36" i="8"/>
  <c r="BK37" i="8"/>
  <c r="BK38" i="8"/>
  <c r="BK39" i="8"/>
  <c r="BK40" i="8"/>
  <c r="BK41" i="8"/>
  <c r="BK42" i="8"/>
  <c r="BK43" i="8"/>
  <c r="BK44" i="8"/>
  <c r="BK45" i="8"/>
  <c r="BK51" i="8"/>
  <c r="BK52" i="8"/>
  <c r="BK72" i="8"/>
  <c r="E42" i="9" l="1"/>
  <c r="F42" i="9"/>
  <c r="G42" i="9"/>
  <c r="D42" i="9"/>
  <c r="C27" i="8" l="1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I42" i="9" l="1"/>
  <c r="L42" i="9"/>
  <c r="H42" i="9"/>
  <c r="J42" i="9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C53" i="8"/>
  <c r="BK9" i="8" l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33" i="8"/>
  <c r="C33" i="8"/>
  <c r="C47" i="8" s="1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N47" i="8"/>
  <c r="BK53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BK60" i="8"/>
  <c r="BK61" i="8" s="1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BA61" i="8"/>
  <c r="BB61" i="8"/>
  <c r="BC61" i="8"/>
  <c r="BD61" i="8"/>
  <c r="BE61" i="8"/>
  <c r="BF61" i="8"/>
  <c r="BG61" i="8"/>
  <c r="BH61" i="8"/>
  <c r="BI61" i="8"/>
  <c r="BJ61" i="8"/>
  <c r="BK66" i="8"/>
  <c r="BK67" i="8" s="1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BK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BE73" i="8"/>
  <c r="BF73" i="8"/>
  <c r="BG73" i="8"/>
  <c r="BH73" i="8"/>
  <c r="BI73" i="8"/>
  <c r="BJ73" i="8"/>
  <c r="BH62" i="8" l="1"/>
  <c r="BD62" i="8"/>
  <c r="AZ62" i="8"/>
  <c r="AV62" i="8"/>
  <c r="AR62" i="8"/>
  <c r="AN62" i="8"/>
  <c r="AJ62" i="8"/>
  <c r="AF62" i="8"/>
  <c r="AB62" i="8"/>
  <c r="X62" i="8"/>
  <c r="T62" i="8"/>
  <c r="P62" i="8"/>
  <c r="BK46" i="8"/>
  <c r="BK47" i="8" s="1"/>
  <c r="K62" i="8"/>
  <c r="G62" i="8"/>
  <c r="C62" i="8"/>
  <c r="K42" i="9"/>
  <c r="G47" i="8"/>
  <c r="E62" i="8"/>
  <c r="BJ62" i="8"/>
  <c r="BF62" i="8"/>
  <c r="BB62" i="8"/>
  <c r="AX62" i="8"/>
  <c r="AT62" i="8"/>
  <c r="AP62" i="8"/>
  <c r="AL62" i="8"/>
  <c r="AH62" i="8"/>
  <c r="AD62" i="8"/>
  <c r="Z62" i="8"/>
  <c r="V62" i="8"/>
  <c r="R62" i="8"/>
  <c r="N62" i="8"/>
  <c r="BJ47" i="8"/>
  <c r="BH47" i="8"/>
  <c r="BF47" i="8"/>
  <c r="BD47" i="8"/>
  <c r="BB47" i="8"/>
  <c r="AZ47" i="8"/>
  <c r="AX47" i="8"/>
  <c r="AV47" i="8"/>
  <c r="AT47" i="8"/>
  <c r="AR47" i="8"/>
  <c r="AP47" i="8"/>
  <c r="AN47" i="8"/>
  <c r="AL47" i="8"/>
  <c r="AJ47" i="8"/>
  <c r="AH47" i="8"/>
  <c r="AF47" i="8"/>
  <c r="AD47" i="8"/>
  <c r="AB47" i="8"/>
  <c r="Z47" i="8"/>
  <c r="X47" i="8"/>
  <c r="V47" i="8"/>
  <c r="T47" i="8"/>
  <c r="R47" i="8"/>
  <c r="P47" i="8"/>
  <c r="L47" i="8"/>
  <c r="J47" i="8"/>
  <c r="H47" i="8"/>
  <c r="F47" i="8"/>
  <c r="R28" i="8"/>
  <c r="I62" i="8"/>
  <c r="AE28" i="8"/>
  <c r="Y28" i="8"/>
  <c r="BK58" i="8"/>
  <c r="BK62" i="8" s="1"/>
  <c r="AL28" i="8"/>
  <c r="BI47" i="8"/>
  <c r="BG47" i="8"/>
  <c r="BE47" i="8"/>
  <c r="BC47" i="8"/>
  <c r="BA47" i="8"/>
  <c r="AY47" i="8"/>
  <c r="AW47" i="8"/>
  <c r="AU47" i="8"/>
  <c r="AS47" i="8"/>
  <c r="AQ47" i="8"/>
  <c r="AO47" i="8"/>
  <c r="AM47" i="8"/>
  <c r="AK47" i="8"/>
  <c r="AI47" i="8"/>
  <c r="AG47" i="8"/>
  <c r="AE47" i="8"/>
  <c r="AC47" i="8"/>
  <c r="AA47" i="8"/>
  <c r="Y47" i="8"/>
  <c r="W47" i="8"/>
  <c r="U47" i="8"/>
  <c r="Q47" i="8"/>
  <c r="O47" i="8"/>
  <c r="M47" i="8"/>
  <c r="K47" i="8"/>
  <c r="I47" i="8"/>
  <c r="E47" i="8"/>
  <c r="BB28" i="8"/>
  <c r="BJ28" i="8"/>
  <c r="AT28" i="8"/>
  <c r="H28" i="8"/>
  <c r="BH28" i="8"/>
  <c r="BF28" i="8"/>
  <c r="BD28" i="8"/>
  <c r="AZ28" i="8"/>
  <c r="AX28" i="8"/>
  <c r="AV28" i="8"/>
  <c r="AR28" i="8"/>
  <c r="AP28" i="8"/>
  <c r="AN28" i="8"/>
  <c r="AJ28" i="8"/>
  <c r="AH28" i="8"/>
  <c r="Z28" i="8"/>
  <c r="X28" i="8"/>
  <c r="AA28" i="8"/>
  <c r="W28" i="8"/>
  <c r="T28" i="8"/>
  <c r="P28" i="8"/>
  <c r="N28" i="8"/>
  <c r="L28" i="8"/>
  <c r="F28" i="8"/>
  <c r="J62" i="8"/>
  <c r="H62" i="8"/>
  <c r="F62" i="8"/>
  <c r="D62" i="8"/>
  <c r="BI62" i="8"/>
  <c r="BG62" i="8"/>
  <c r="BE62" i="8"/>
  <c r="BC62" i="8"/>
  <c r="BA62" i="8"/>
  <c r="AY62" i="8"/>
  <c r="AW62" i="8"/>
  <c r="AU62" i="8"/>
  <c r="AS62" i="8"/>
  <c r="AQ62" i="8"/>
  <c r="AO62" i="8"/>
  <c r="AM62" i="8"/>
  <c r="AK62" i="8"/>
  <c r="AI62" i="8"/>
  <c r="AG62" i="8"/>
  <c r="AE62" i="8"/>
  <c r="AC62" i="8"/>
  <c r="AA62" i="8"/>
  <c r="Y62" i="8"/>
  <c r="W62" i="8"/>
  <c r="U62" i="8"/>
  <c r="S62" i="8"/>
  <c r="Q62" i="8"/>
  <c r="O62" i="8"/>
  <c r="M62" i="8"/>
  <c r="AF28" i="8"/>
  <c r="AD28" i="8"/>
  <c r="AB28" i="8"/>
  <c r="J28" i="8"/>
  <c r="D28" i="8"/>
  <c r="BI28" i="8"/>
  <c r="BG28" i="8"/>
  <c r="BE28" i="8"/>
  <c r="BC28" i="8"/>
  <c r="BA28" i="8"/>
  <c r="AY28" i="8"/>
  <c r="AW28" i="8"/>
  <c r="AU28" i="8"/>
  <c r="L62" i="8"/>
  <c r="AS28" i="8"/>
  <c r="AQ28" i="8"/>
  <c r="AO28" i="8"/>
  <c r="AM28" i="8"/>
  <c r="AK28" i="8"/>
  <c r="AI28" i="8"/>
  <c r="AG28" i="8"/>
  <c r="AC28" i="8"/>
  <c r="U28" i="8"/>
  <c r="S28" i="8"/>
  <c r="Q28" i="8"/>
  <c r="O28" i="8"/>
  <c r="M28" i="8"/>
  <c r="K28" i="8"/>
  <c r="G28" i="8"/>
  <c r="E28" i="8"/>
  <c r="C28" i="8"/>
  <c r="S47" i="8"/>
  <c r="D47" i="8"/>
  <c r="V28" i="8"/>
  <c r="BK27" i="8"/>
  <c r="BK15" i="8"/>
  <c r="I28" i="8"/>
  <c r="S69" i="8" l="1"/>
  <c r="R69" i="8"/>
  <c r="T69" i="8"/>
  <c r="U69" i="8"/>
  <c r="V69" i="8"/>
  <c r="G69" i="8"/>
  <c r="AW69" i="8"/>
  <c r="BA69" i="8"/>
  <c r="BE69" i="8"/>
  <c r="BI69" i="8"/>
  <c r="AD69" i="8"/>
  <c r="AH69" i="8"/>
  <c r="AX69" i="8"/>
  <c r="AB69" i="8"/>
  <c r="AF69" i="8"/>
  <c r="N69" i="8"/>
  <c r="BC69" i="8"/>
  <c r="AJ69" i="8"/>
  <c r="AV69" i="8"/>
  <c r="AZ69" i="8"/>
  <c r="AT69" i="8"/>
  <c r="BB69" i="8"/>
  <c r="F69" i="8"/>
  <c r="BF69" i="8"/>
  <c r="AG69" i="8"/>
  <c r="AK69" i="8"/>
  <c r="AO69" i="8"/>
  <c r="AS69" i="8"/>
  <c r="Z69" i="8"/>
  <c r="AP69" i="8"/>
  <c r="BJ69" i="8"/>
  <c r="AL69" i="8"/>
  <c r="I69" i="8"/>
  <c r="J69" i="8"/>
  <c r="P69" i="8"/>
  <c r="X69" i="8"/>
  <c r="AN69" i="8"/>
  <c r="AR69" i="8"/>
  <c r="BD69" i="8"/>
  <c r="BH69" i="8"/>
  <c r="E69" i="8"/>
  <c r="K69" i="8"/>
  <c r="AC69" i="8"/>
  <c r="H69" i="8"/>
  <c r="Y69" i="8"/>
  <c r="AA69" i="8"/>
  <c r="C69" i="8"/>
  <c r="M69" i="8"/>
  <c r="Q69" i="8"/>
  <c r="AY69" i="8"/>
  <c r="BG69" i="8"/>
  <c r="AE69" i="8"/>
  <c r="W69" i="8"/>
  <c r="L69" i="8"/>
  <c r="AM69" i="8"/>
  <c r="D69" i="8"/>
  <c r="O69" i="8"/>
  <c r="AI69" i="8"/>
  <c r="AQ69" i="8"/>
  <c r="AU69" i="8"/>
  <c r="BK28" i="8"/>
  <c r="BK69" i="8" l="1"/>
</calcChain>
</file>

<file path=xl/sharedStrings.xml><?xml version="1.0" encoding="utf-8"?>
<sst xmlns="http://schemas.openxmlformats.org/spreadsheetml/2006/main" count="167" uniqueCount="131">
  <si>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</si>
  <si>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</si>
  <si>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</si>
  <si>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</si>
  <si>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</si>
  <si>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</si>
  <si>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</si>
  <si>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</si>
  <si>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</si>
  <si>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</si>
  <si>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</si>
  <si>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</si>
  <si>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</si>
  <si>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</si>
  <si>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</si>
  <si>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</si>
  <si>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</si>
  <si>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</si>
  <si>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</si>
  <si>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</si>
  <si>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</si>
  <si>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</si>
  <si>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</si>
  <si>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</si>
  <si>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</si>
  <si>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</si>
  <si>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</si>
  <si>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</si>
  <si>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</si>
  <si>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</si>
  <si>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</si>
  <si>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</si>
  <si>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</si>
  <si>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</si>
  <si>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</si>
  <si>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</si>
  <si>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</si>
  <si>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</si>
  <si>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</si>
  <si>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</si>
  <si>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</si>
  <si>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</si>
  <si>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</si>
  <si>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</si>
  <si>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</si>
  <si>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</si>
  <si>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</si>
  <si>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</si>
  <si>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</si>
  <si>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</si>
  <si>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</si>
  <si>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</si>
  <si>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</si>
  <si>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</si>
  <si>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</si>
  <si>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</si>
  <si>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</si>
  <si>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</si>
  <si>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</si>
  <si>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</si>
  <si>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</si>
  <si>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</si>
  <si>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</si>
  <si>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</si>
  <si>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</si>
  <si>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</si>
  <si>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</si>
  <si>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</si>
  <si>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</si>
  <si>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</si>
  <si>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</si>
  <si>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</si>
  <si>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</si>
  <si>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</si>
  <si>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</si>
  <si>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</si>
  <si>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</si>
  <si>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</si>
  <si>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</si>
  <si>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</si>
  <si>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</si>
  <si>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</si>
  <si>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</si>
  <si>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</si>
  <si>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</si>
  <si>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</si>
  <si>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</si>
  <si>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</si>
  <si>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</si>
  <si>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</si>
  <si>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</si>
  <si>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</si>
  <si>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</si>
  <si>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</si>
  <si>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</si>
  <si>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</si>
  <si>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</si>
  <si>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</si>
  <si>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</si>
  <si>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</si>
  <si>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</si>
  <si>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</si>
  <si>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</si>
  <si>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</si>
  <si>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</si>
  <si>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</si>
  <si>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</si>
  <si>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</si>
  <si>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</si>
  <si>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</si>
  <si>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</si>
  <si>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</si>
  <si>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</si>
  <si>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</si>
  <si>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</si>
  <si>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</si>
  <si>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</si>
  <si>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</si>
  <si>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</si>
  <si>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</si>
  <si>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</si>
  <si>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</si>
  <si>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</si>
  <si>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</si>
  <si>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</si>
  <si>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</si>
  <si>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Healthcare Fund</t>
  </si>
  <si>
    <t>IDBI MIDCAP Fund</t>
  </si>
  <si>
    <t>Table showing State wise /Union Territory wise contribution to AAUM of category of schemes as on 30-December-2020</t>
  </si>
  <si>
    <r>
      <t xml:space="preserve">IDBI Diversified Equity Fund / </t>
    </r>
    <r>
      <rPr>
        <b/>
        <sz val="10"/>
        <color indexed="8"/>
        <rFont val="Arial"/>
        <family val="2"/>
      </rPr>
      <t>IDBI Flexi Cap Fund</t>
    </r>
  </si>
  <si>
    <t>IDBI Mutual Fund: Net Average Assets Under Management (AAUM) as on 31-Mar-2022
(All figures in Rs.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</si>
</sst>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9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118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164" fontId="0" fillId="0" borderId="6" xfId="1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6" fillId="0" borderId="1" xfId="3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164" fontId="0" fillId="0" borderId="1" xfId="1" applyFont="1" applyFill="1" applyBorder="1" applyAlignment="1">
      <alignment vertical="center"/>
    </xf>
    <xf numFmtId="164" fontId="0" fillId="0" borderId="1" xfId="1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4" fillId="0" borderId="1" xfId="1" applyFont="1" applyBorder="1" applyAlignment="1">
      <alignment horizontal="left" vertical="center"/>
    </xf>
    <xf numFmtId="164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2" fillId="0" borderId="1" xfId="1" applyFont="1" applyFill="1" applyBorder="1" applyAlignment="1">
      <alignment vertical="center"/>
    </xf>
    <xf numFmtId="164" fontId="13" fillId="0" borderId="0" xfId="0" applyNumberFormat="1" applyFont="1" applyAlignment="1">
      <alignment vertical="center"/>
    </xf>
    <xf numFmtId="164" fontId="2" fillId="0" borderId="2" xfId="0" applyNumberFormat="1" applyFont="1" applyBorder="1"/>
    <xf numFmtId="164" fontId="2" fillId="0" borderId="2" xfId="1" applyFont="1" applyBorder="1"/>
    <xf numFmtId="164" fontId="2" fillId="0" borderId="1" xfId="0" applyNumberFormat="1" applyFont="1" applyBorder="1" applyAlignment="1">
      <alignment horizontal="center"/>
    </xf>
    <xf numFmtId="164" fontId="2" fillId="0" borderId="4" xfId="0" applyNumberFormat="1" applyFont="1" applyBorder="1"/>
    <xf numFmtId="164" fontId="15" fillId="0" borderId="1" xfId="1" applyFont="1" applyFill="1" applyBorder="1"/>
    <xf numFmtId="164" fontId="15" fillId="0" borderId="4" xfId="0" applyNumberFormat="1" applyFont="1" applyBorder="1"/>
    <xf numFmtId="164" fontId="15" fillId="0" borderId="2" xfId="0" applyNumberFormat="1" applyFont="1" applyBorder="1"/>
    <xf numFmtId="164" fontId="15" fillId="0" borderId="1" xfId="1" applyFont="1" applyBorder="1"/>
    <xf numFmtId="164" fontId="15" fillId="0" borderId="6" xfId="1" applyFont="1" applyFill="1" applyBorder="1"/>
    <xf numFmtId="164" fontId="15" fillId="0" borderId="2" xfId="1" applyFont="1" applyBorder="1"/>
    <xf numFmtId="164" fontId="15" fillId="0" borderId="1" xfId="0" applyNumberFormat="1" applyFont="1" applyBorder="1" applyAlignment="1">
      <alignment horizontal="center"/>
    </xf>
    <xf numFmtId="0" fontId="15" fillId="0" borderId="0" xfId="0" applyFont="1" applyBorder="1"/>
    <xf numFmtId="0" fontId="16" fillId="0" borderId="1" xfId="2" applyFont="1" applyBorder="1" applyAlignment="1">
      <alignment horizontal="left" vertical="center"/>
    </xf>
    <xf numFmtId="0" fontId="0" fillId="0" borderId="0" xfId="0" applyNumberFormat="1" applyBorder="1"/>
    <xf numFmtId="164" fontId="13" fillId="0" borderId="0" xfId="0" applyNumberFormat="1" applyFont="1" applyBorder="1" applyAlignment="1">
      <alignment vertical="center"/>
    </xf>
    <xf numFmtId="164" fontId="17" fillId="0" borderId="2" xfId="1" applyFont="1" applyBorder="1"/>
    <xf numFmtId="164" fontId="17" fillId="0" borderId="4" xfId="0" applyNumberFormat="1" applyFont="1" applyBorder="1"/>
    <xf numFmtId="4" fontId="0" fillId="0" borderId="0" xfId="0" applyNumberFormat="1"/>
    <xf numFmtId="164" fontId="18" fillId="0" borderId="2" xfId="1" applyFont="1" applyBorder="1"/>
    <xf numFmtId="4" fontId="5" fillId="0" borderId="0" xfId="3" applyNumberFormat="1" applyFont="1"/>
    <xf numFmtId="4" fontId="9" fillId="0" borderId="0" xfId="3" applyNumberFormat="1" applyFont="1"/>
    <xf numFmtId="4" fontId="8" fillId="0" borderId="0" xfId="3" applyNumberFormat="1" applyFont="1"/>
    <xf numFmtId="4" fontId="6" fillId="0" borderId="0" xfId="3" applyNumberFormat="1" applyFont="1" applyAlignment="1">
      <alignment horizontal="center"/>
    </xf>
    <xf numFmtId="4" fontId="2" fillId="0" borderId="0" xfId="0" applyNumberFormat="1" applyFont="1" applyBorder="1"/>
    <xf numFmtId="4" fontId="13" fillId="0" borderId="0" xfId="0" applyNumberFormat="1" applyFont="1" applyAlignment="1">
      <alignment vertical="center"/>
    </xf>
    <xf numFmtId="164" fontId="0" fillId="0" borderId="0" xfId="0" applyNumberFormat="1" applyFill="1" applyBorder="1"/>
    <xf numFmtId="4" fontId="3" fillId="0" borderId="0" xfId="0" applyNumberFormat="1" applyFont="1" applyBorder="1"/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U93"/>
  <sheetViews>
    <sheetView showGridLines="0" tabSelected="1" zoomScaleNormal="100" workbookViewId="0">
      <pane xSplit="2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C8" sqref="C8"/>
    </sheetView>
  </sheetViews>
  <sheetFormatPr defaultRowHeight="12.75" x14ac:dyDescent="0.2"/>
  <cols>
    <col min="1" max="1" width="5" style="3" customWidth="1"/>
    <col min="2" max="2" width="47.5703125" style="3" customWidth="1"/>
    <col min="3" max="43" width="15.42578125" style="3" customWidth="1"/>
    <col min="44" max="44" width="15.42578125" style="72" customWidth="1"/>
    <col min="45" max="62" width="15.42578125" style="3" customWidth="1"/>
    <col min="63" max="63" width="15.140625" style="3" customWidth="1"/>
    <col min="64" max="64" width="9.140625" style="43" customWidth="1"/>
    <col min="65" max="65" width="20" style="43" customWidth="1"/>
    <col min="66" max="16384" width="9.140625" style="3"/>
  </cols>
  <sheetData>
    <row r="1" spans="1:99" s="1" customFormat="1" ht="19.5" thickBot="1" x14ac:dyDescent="0.35">
      <c r="A1" s="111" t="s">
        <v>75</v>
      </c>
      <c r="B1" s="88" t="s">
        <v>28</v>
      </c>
      <c r="C1" s="102" t="s">
        <v>130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4"/>
      <c r="BL1" s="80"/>
      <c r="BM1" s="80"/>
      <c r="BN1" s="2"/>
      <c r="BO1" s="2"/>
      <c r="BP1" s="2"/>
      <c r="BQ1" s="2"/>
      <c r="BR1" s="2"/>
      <c r="BS1" s="2"/>
      <c r="BT1" s="2"/>
      <c r="BU1" s="2"/>
      <c r="BV1" s="2"/>
    </row>
    <row r="2" spans="1:99" s="9" customFormat="1" ht="18.75" thickBot="1" x14ac:dyDescent="0.4">
      <c r="A2" s="112"/>
      <c r="B2" s="89"/>
      <c r="C2" s="90" t="s">
        <v>27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2"/>
      <c r="W2" s="90" t="s">
        <v>25</v>
      </c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2"/>
      <c r="AQ2" s="90" t="s">
        <v>26</v>
      </c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2"/>
      <c r="BK2" s="105" t="s">
        <v>23</v>
      </c>
      <c r="BL2" s="81"/>
      <c r="BM2" s="81"/>
      <c r="BN2" s="8"/>
      <c r="BO2" s="8"/>
      <c r="BP2" s="8"/>
      <c r="BQ2" s="8"/>
      <c r="BR2" s="8"/>
      <c r="BS2" s="8"/>
      <c r="BT2" s="8"/>
      <c r="BU2" s="8"/>
      <c r="BV2" s="8"/>
    </row>
    <row r="3" spans="1:99" s="11" customFormat="1" ht="18.75" thickBot="1" x14ac:dyDescent="0.4">
      <c r="A3" s="112"/>
      <c r="B3" s="89"/>
      <c r="C3" s="96" t="s">
        <v>119</v>
      </c>
      <c r="D3" s="97"/>
      <c r="E3" s="97"/>
      <c r="F3" s="97"/>
      <c r="G3" s="97"/>
      <c r="H3" s="97"/>
      <c r="I3" s="97"/>
      <c r="J3" s="97"/>
      <c r="K3" s="97"/>
      <c r="L3" s="98"/>
      <c r="M3" s="96" t="s">
        <v>120</v>
      </c>
      <c r="N3" s="97"/>
      <c r="O3" s="97"/>
      <c r="P3" s="97"/>
      <c r="Q3" s="97"/>
      <c r="R3" s="97"/>
      <c r="S3" s="97"/>
      <c r="T3" s="97"/>
      <c r="U3" s="97"/>
      <c r="V3" s="98"/>
      <c r="W3" s="96" t="s">
        <v>119</v>
      </c>
      <c r="X3" s="97"/>
      <c r="Y3" s="97"/>
      <c r="Z3" s="97"/>
      <c r="AA3" s="97"/>
      <c r="AB3" s="97"/>
      <c r="AC3" s="97"/>
      <c r="AD3" s="97"/>
      <c r="AE3" s="97"/>
      <c r="AF3" s="98"/>
      <c r="AG3" s="96" t="s">
        <v>120</v>
      </c>
      <c r="AH3" s="97"/>
      <c r="AI3" s="97"/>
      <c r="AJ3" s="97"/>
      <c r="AK3" s="97"/>
      <c r="AL3" s="97"/>
      <c r="AM3" s="97"/>
      <c r="AN3" s="97"/>
      <c r="AO3" s="97"/>
      <c r="AP3" s="98"/>
      <c r="AQ3" s="96" t="s">
        <v>119</v>
      </c>
      <c r="AR3" s="97"/>
      <c r="AS3" s="97"/>
      <c r="AT3" s="97"/>
      <c r="AU3" s="97"/>
      <c r="AV3" s="97"/>
      <c r="AW3" s="97"/>
      <c r="AX3" s="97"/>
      <c r="AY3" s="97"/>
      <c r="AZ3" s="98"/>
      <c r="BA3" s="96" t="s">
        <v>120</v>
      </c>
      <c r="BB3" s="97"/>
      <c r="BC3" s="97"/>
      <c r="BD3" s="97"/>
      <c r="BE3" s="97"/>
      <c r="BF3" s="97"/>
      <c r="BG3" s="97"/>
      <c r="BH3" s="97"/>
      <c r="BI3" s="97"/>
      <c r="BJ3" s="98"/>
      <c r="BK3" s="106"/>
      <c r="BL3" s="82"/>
      <c r="BM3" s="82"/>
      <c r="BN3" s="10"/>
      <c r="BO3" s="10"/>
      <c r="BP3" s="10"/>
      <c r="BQ3" s="10"/>
      <c r="BR3" s="10"/>
      <c r="BS3" s="10"/>
      <c r="BT3" s="10"/>
      <c r="BU3" s="10"/>
      <c r="BV3" s="10"/>
    </row>
    <row r="4" spans="1:99" s="11" customFormat="1" ht="18" x14ac:dyDescent="0.35">
      <c r="A4" s="112"/>
      <c r="B4" s="89"/>
      <c r="C4" s="93" t="s">
        <v>34</v>
      </c>
      <c r="D4" s="94"/>
      <c r="E4" s="94"/>
      <c r="F4" s="94"/>
      <c r="G4" s="95"/>
      <c r="H4" s="93" t="s">
        <v>35</v>
      </c>
      <c r="I4" s="94"/>
      <c r="J4" s="94"/>
      <c r="K4" s="94"/>
      <c r="L4" s="95"/>
      <c r="M4" s="93" t="s">
        <v>34</v>
      </c>
      <c r="N4" s="94"/>
      <c r="O4" s="94"/>
      <c r="P4" s="94"/>
      <c r="Q4" s="95"/>
      <c r="R4" s="93" t="s">
        <v>35</v>
      </c>
      <c r="S4" s="94"/>
      <c r="T4" s="94"/>
      <c r="U4" s="94"/>
      <c r="V4" s="95"/>
      <c r="W4" s="93" t="s">
        <v>34</v>
      </c>
      <c r="X4" s="94"/>
      <c r="Y4" s="94"/>
      <c r="Z4" s="94"/>
      <c r="AA4" s="95"/>
      <c r="AB4" s="93" t="s">
        <v>35</v>
      </c>
      <c r="AC4" s="94"/>
      <c r="AD4" s="94"/>
      <c r="AE4" s="94"/>
      <c r="AF4" s="95"/>
      <c r="AG4" s="93" t="s">
        <v>34</v>
      </c>
      <c r="AH4" s="94"/>
      <c r="AI4" s="94"/>
      <c r="AJ4" s="94"/>
      <c r="AK4" s="95"/>
      <c r="AL4" s="93" t="s">
        <v>35</v>
      </c>
      <c r="AM4" s="94"/>
      <c r="AN4" s="94"/>
      <c r="AO4" s="94"/>
      <c r="AP4" s="95"/>
      <c r="AQ4" s="93" t="s">
        <v>34</v>
      </c>
      <c r="AR4" s="94"/>
      <c r="AS4" s="94"/>
      <c r="AT4" s="94"/>
      <c r="AU4" s="95"/>
      <c r="AV4" s="93" t="s">
        <v>35</v>
      </c>
      <c r="AW4" s="94"/>
      <c r="AX4" s="94"/>
      <c r="AY4" s="94"/>
      <c r="AZ4" s="95"/>
      <c r="BA4" s="93" t="s">
        <v>34</v>
      </c>
      <c r="BB4" s="94"/>
      <c r="BC4" s="94"/>
      <c r="BD4" s="94"/>
      <c r="BE4" s="95"/>
      <c r="BF4" s="93" t="s">
        <v>35</v>
      </c>
      <c r="BG4" s="94"/>
      <c r="BH4" s="94"/>
      <c r="BI4" s="94"/>
      <c r="BJ4" s="95"/>
      <c r="BK4" s="106"/>
      <c r="BL4" s="82"/>
      <c r="BM4" s="82"/>
      <c r="BN4" s="10"/>
      <c r="BO4" s="10"/>
      <c r="BP4" s="10"/>
      <c r="BQ4" s="10"/>
      <c r="BR4" s="10"/>
      <c r="BS4" s="10"/>
      <c r="BT4" s="10"/>
      <c r="BU4" s="10"/>
      <c r="BV4" s="10"/>
    </row>
    <row r="5" spans="1:99" s="7" customFormat="1" ht="15" x14ac:dyDescent="0.3">
      <c r="A5" s="112"/>
      <c r="B5" s="89"/>
      <c r="C5" s="13">
        <v>1</v>
      </c>
      <c r="D5" s="12">
        <v>2</v>
      </c>
      <c r="E5" s="12">
        <v>3</v>
      </c>
      <c r="F5" s="12">
        <v>4</v>
      </c>
      <c r="G5" s="14">
        <v>5</v>
      </c>
      <c r="H5" s="13">
        <v>1</v>
      </c>
      <c r="I5" s="12">
        <v>2</v>
      </c>
      <c r="J5" s="12">
        <v>3</v>
      </c>
      <c r="K5" s="12">
        <v>4</v>
      </c>
      <c r="L5" s="14">
        <v>5</v>
      </c>
      <c r="M5" s="13">
        <v>1</v>
      </c>
      <c r="N5" s="12">
        <v>2</v>
      </c>
      <c r="O5" s="12">
        <v>3</v>
      </c>
      <c r="P5" s="12">
        <v>4</v>
      </c>
      <c r="Q5" s="14">
        <v>5</v>
      </c>
      <c r="R5" s="13">
        <v>1</v>
      </c>
      <c r="S5" s="12">
        <v>2</v>
      </c>
      <c r="T5" s="12">
        <v>3</v>
      </c>
      <c r="U5" s="12">
        <v>4</v>
      </c>
      <c r="V5" s="14">
        <v>5</v>
      </c>
      <c r="W5" s="13">
        <v>1</v>
      </c>
      <c r="X5" s="12">
        <v>2</v>
      </c>
      <c r="Y5" s="12">
        <v>3</v>
      </c>
      <c r="Z5" s="12">
        <v>4</v>
      </c>
      <c r="AA5" s="14">
        <v>5</v>
      </c>
      <c r="AB5" s="13">
        <v>1</v>
      </c>
      <c r="AC5" s="12">
        <v>2</v>
      </c>
      <c r="AD5" s="12">
        <v>3</v>
      </c>
      <c r="AE5" s="12">
        <v>4</v>
      </c>
      <c r="AF5" s="14">
        <v>5</v>
      </c>
      <c r="AG5" s="13">
        <v>1</v>
      </c>
      <c r="AH5" s="12">
        <v>2</v>
      </c>
      <c r="AI5" s="12">
        <v>3</v>
      </c>
      <c r="AJ5" s="12">
        <v>4</v>
      </c>
      <c r="AK5" s="14">
        <v>5</v>
      </c>
      <c r="AL5" s="13">
        <v>1</v>
      </c>
      <c r="AM5" s="12">
        <v>2</v>
      </c>
      <c r="AN5" s="12">
        <v>3</v>
      </c>
      <c r="AO5" s="12">
        <v>4</v>
      </c>
      <c r="AP5" s="14">
        <v>5</v>
      </c>
      <c r="AQ5" s="13">
        <v>1</v>
      </c>
      <c r="AR5" s="13">
        <v>2</v>
      </c>
      <c r="AS5" s="12">
        <v>3</v>
      </c>
      <c r="AT5" s="12">
        <v>4</v>
      </c>
      <c r="AU5" s="14">
        <v>5</v>
      </c>
      <c r="AV5" s="13">
        <v>1</v>
      </c>
      <c r="AW5" s="12">
        <v>2</v>
      </c>
      <c r="AX5" s="12">
        <v>3</v>
      </c>
      <c r="AY5" s="12">
        <v>4</v>
      </c>
      <c r="AZ5" s="14">
        <v>5</v>
      </c>
      <c r="BA5" s="13">
        <v>1</v>
      </c>
      <c r="BB5" s="12">
        <v>2</v>
      </c>
      <c r="BC5" s="12">
        <v>3</v>
      </c>
      <c r="BD5" s="12">
        <v>4</v>
      </c>
      <c r="BE5" s="14">
        <v>5</v>
      </c>
      <c r="BF5" s="13">
        <v>1</v>
      </c>
      <c r="BG5" s="12">
        <v>2</v>
      </c>
      <c r="BH5" s="12">
        <v>3</v>
      </c>
      <c r="BI5" s="12">
        <v>4</v>
      </c>
      <c r="BJ5" s="14">
        <v>5</v>
      </c>
      <c r="BK5" s="107"/>
      <c r="BL5" s="83"/>
      <c r="BM5" s="83"/>
      <c r="BN5" s="5"/>
      <c r="BO5" s="5"/>
      <c r="BP5" s="5"/>
      <c r="BQ5" s="5"/>
      <c r="BR5" s="5"/>
      <c r="BS5" s="5"/>
      <c r="BT5" s="5"/>
      <c r="BU5" s="5"/>
      <c r="BV5" s="5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</row>
    <row r="6" spans="1:99" x14ac:dyDescent="0.2">
      <c r="A6" s="15" t="s">
        <v>0</v>
      </c>
      <c r="B6" s="18" t="s">
        <v>6</v>
      </c>
      <c r="C6" s="99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1"/>
    </row>
    <row r="7" spans="1:99" x14ac:dyDescent="0.2">
      <c r="A7" s="15" t="s">
        <v>76</v>
      </c>
      <c r="B7" s="18" t="s">
        <v>12</v>
      </c>
      <c r="C7" s="99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1"/>
    </row>
    <row r="8" spans="1:99" x14ac:dyDescent="0.2">
      <c r="A8" s="15"/>
      <c r="B8" s="28" t="s">
        <v>101</v>
      </c>
      <c r="C8" s="34">
        <v>0</v>
      </c>
      <c r="D8" s="34">
        <v>123.95232262352778</v>
      </c>
      <c r="E8" s="34">
        <v>0</v>
      </c>
      <c r="F8" s="34">
        <v>0</v>
      </c>
      <c r="G8" s="34">
        <v>0</v>
      </c>
      <c r="H8" s="34">
        <v>7.3061540279805834</v>
      </c>
      <c r="I8" s="34">
        <v>210.27318553406178</v>
      </c>
      <c r="J8" s="34">
        <v>13.1645217950641</v>
      </c>
      <c r="K8" s="34">
        <v>0</v>
      </c>
      <c r="L8" s="34">
        <v>64.374428542954988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4.3382087494376922</v>
      </c>
      <c r="S8" s="34">
        <v>1.0990457108703</v>
      </c>
      <c r="T8" s="34">
        <v>22.3172340275156</v>
      </c>
      <c r="U8" s="34">
        <v>0</v>
      </c>
      <c r="V8" s="34">
        <v>8.5616014214128988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2.3732639168598011</v>
      </c>
      <c r="AC8" s="34">
        <v>131.49401498693109</v>
      </c>
      <c r="AD8" s="34">
        <v>9.5524531299027995</v>
      </c>
      <c r="AE8" s="34">
        <v>0</v>
      </c>
      <c r="AF8" s="34">
        <v>32.808708334760709</v>
      </c>
      <c r="AG8" s="34">
        <v>0</v>
      </c>
      <c r="AH8" s="34">
        <v>0</v>
      </c>
      <c r="AI8" s="34">
        <v>0</v>
      </c>
      <c r="AJ8" s="34">
        <v>0</v>
      </c>
      <c r="AK8" s="34">
        <v>0</v>
      </c>
      <c r="AL8" s="34">
        <v>2.0706022809539006</v>
      </c>
      <c r="AM8" s="34">
        <v>35.563132940288803</v>
      </c>
      <c r="AN8" s="34">
        <v>44.701575907998297</v>
      </c>
      <c r="AO8" s="34">
        <v>0</v>
      </c>
      <c r="AP8" s="34">
        <v>18.945028269409587</v>
      </c>
      <c r="AQ8" s="34">
        <v>0</v>
      </c>
      <c r="AR8" s="65">
        <v>0</v>
      </c>
      <c r="AS8" s="34">
        <v>0</v>
      </c>
      <c r="AT8" s="34">
        <v>0</v>
      </c>
      <c r="AU8" s="34">
        <v>0</v>
      </c>
      <c r="AV8" s="34">
        <v>6.8490314655838072</v>
      </c>
      <c r="AW8" s="34">
        <v>12.331987182417102</v>
      </c>
      <c r="AX8" s="34">
        <v>0.51754579070960005</v>
      </c>
      <c r="AY8" s="34">
        <v>0</v>
      </c>
      <c r="AZ8" s="34">
        <v>26.389481686603897</v>
      </c>
      <c r="BA8" s="34">
        <v>0</v>
      </c>
      <c r="BB8" s="34">
        <v>0</v>
      </c>
      <c r="BC8" s="34">
        <v>0</v>
      </c>
      <c r="BD8" s="34">
        <v>0</v>
      </c>
      <c r="BE8" s="34">
        <v>0</v>
      </c>
      <c r="BF8" s="34">
        <v>1.6989224205332998</v>
      </c>
      <c r="BG8" s="34">
        <v>9.0790020032000013E-2</v>
      </c>
      <c r="BH8" s="34">
        <v>3.135247129903</v>
      </c>
      <c r="BI8" s="34">
        <v>0</v>
      </c>
      <c r="BJ8" s="34">
        <v>2.9008303080947004</v>
      </c>
      <c r="BK8" s="35">
        <f>SUM(C8:BJ8)</f>
        <v>786.80931820380829</v>
      </c>
      <c r="BL8" s="78"/>
    </row>
    <row r="9" spans="1:99" x14ac:dyDescent="0.2">
      <c r="A9" s="15"/>
      <c r="B9" s="20" t="s">
        <v>85</v>
      </c>
      <c r="C9" s="32">
        <f t="shared" ref="C9:BJ9" si="0">SUM(C8)</f>
        <v>0</v>
      </c>
      <c r="D9" s="61">
        <f t="shared" si="0"/>
        <v>123.95232262352778</v>
      </c>
      <c r="E9" s="32">
        <f t="shared" si="0"/>
        <v>0</v>
      </c>
      <c r="F9" s="32">
        <f t="shared" si="0"/>
        <v>0</v>
      </c>
      <c r="G9" s="32">
        <f t="shared" si="0"/>
        <v>0</v>
      </c>
      <c r="H9" s="61">
        <f t="shared" si="0"/>
        <v>7.3061540279805834</v>
      </c>
      <c r="I9" s="61">
        <f t="shared" si="0"/>
        <v>210.27318553406178</v>
      </c>
      <c r="J9" s="61">
        <f t="shared" si="0"/>
        <v>13.1645217950641</v>
      </c>
      <c r="K9" s="61">
        <f t="shared" si="0"/>
        <v>0</v>
      </c>
      <c r="L9" s="61">
        <f t="shared" si="0"/>
        <v>64.374428542954988</v>
      </c>
      <c r="M9" s="32">
        <f t="shared" si="0"/>
        <v>0</v>
      </c>
      <c r="N9" s="32">
        <f t="shared" si="0"/>
        <v>0</v>
      </c>
      <c r="O9" s="32">
        <f t="shared" si="0"/>
        <v>0</v>
      </c>
      <c r="P9" s="32">
        <f t="shared" si="0"/>
        <v>0</v>
      </c>
      <c r="Q9" s="32">
        <f t="shared" si="0"/>
        <v>0</v>
      </c>
      <c r="R9" s="61">
        <f t="shared" si="0"/>
        <v>4.3382087494376922</v>
      </c>
      <c r="S9" s="61">
        <f t="shared" si="0"/>
        <v>1.0990457108703</v>
      </c>
      <c r="T9" s="61">
        <f t="shared" si="0"/>
        <v>22.3172340275156</v>
      </c>
      <c r="U9" s="61">
        <f t="shared" si="0"/>
        <v>0</v>
      </c>
      <c r="V9" s="61">
        <f t="shared" si="0"/>
        <v>8.5616014214128988</v>
      </c>
      <c r="W9" s="32">
        <f t="shared" si="0"/>
        <v>0</v>
      </c>
      <c r="X9" s="61">
        <f t="shared" si="0"/>
        <v>0</v>
      </c>
      <c r="Y9" s="32">
        <f t="shared" si="0"/>
        <v>0</v>
      </c>
      <c r="Z9" s="32">
        <f t="shared" si="0"/>
        <v>0</v>
      </c>
      <c r="AA9" s="32">
        <f t="shared" si="0"/>
        <v>0</v>
      </c>
      <c r="AB9" s="61">
        <f t="shared" si="0"/>
        <v>2.3732639168598011</v>
      </c>
      <c r="AC9" s="61">
        <f t="shared" si="0"/>
        <v>131.49401498693109</v>
      </c>
      <c r="AD9" s="61">
        <f t="shared" si="0"/>
        <v>9.5524531299027995</v>
      </c>
      <c r="AE9" s="61">
        <f t="shared" si="0"/>
        <v>0</v>
      </c>
      <c r="AF9" s="61">
        <f t="shared" si="0"/>
        <v>32.808708334760709</v>
      </c>
      <c r="AG9" s="32">
        <f t="shared" si="0"/>
        <v>0</v>
      </c>
      <c r="AH9" s="32">
        <f t="shared" si="0"/>
        <v>0</v>
      </c>
      <c r="AI9" s="32">
        <f t="shared" si="0"/>
        <v>0</v>
      </c>
      <c r="AJ9" s="32">
        <f t="shared" si="0"/>
        <v>0</v>
      </c>
      <c r="AK9" s="32">
        <f t="shared" si="0"/>
        <v>0</v>
      </c>
      <c r="AL9" s="61">
        <f t="shared" si="0"/>
        <v>2.0706022809539006</v>
      </c>
      <c r="AM9" s="61">
        <f t="shared" si="0"/>
        <v>35.563132940288803</v>
      </c>
      <c r="AN9" s="61">
        <f t="shared" si="0"/>
        <v>44.701575907998297</v>
      </c>
      <c r="AO9" s="61">
        <f t="shared" si="0"/>
        <v>0</v>
      </c>
      <c r="AP9" s="61">
        <f t="shared" si="0"/>
        <v>18.945028269409587</v>
      </c>
      <c r="AQ9" s="32">
        <f t="shared" si="0"/>
        <v>0</v>
      </c>
      <c r="AR9" s="67">
        <f t="shared" si="0"/>
        <v>0</v>
      </c>
      <c r="AS9" s="32">
        <f t="shared" si="0"/>
        <v>0</v>
      </c>
      <c r="AT9" s="32">
        <f t="shared" si="0"/>
        <v>0</v>
      </c>
      <c r="AU9" s="32">
        <f t="shared" si="0"/>
        <v>0</v>
      </c>
      <c r="AV9" s="61">
        <f>(SUM(AV8))</f>
        <v>6.8490314655838072</v>
      </c>
      <c r="AW9" s="61">
        <f>(SUM(AW8))</f>
        <v>12.331987182417102</v>
      </c>
      <c r="AX9" s="61">
        <f t="shared" si="0"/>
        <v>0.51754579070960005</v>
      </c>
      <c r="AY9" s="61">
        <f t="shared" si="0"/>
        <v>0</v>
      </c>
      <c r="AZ9" s="61">
        <f t="shared" si="0"/>
        <v>26.389481686603897</v>
      </c>
      <c r="BA9" s="32">
        <f t="shared" si="0"/>
        <v>0</v>
      </c>
      <c r="BB9" s="32">
        <f t="shared" si="0"/>
        <v>0</v>
      </c>
      <c r="BC9" s="32">
        <f t="shared" si="0"/>
        <v>0</v>
      </c>
      <c r="BD9" s="32">
        <f t="shared" si="0"/>
        <v>0</v>
      </c>
      <c r="BE9" s="32">
        <f t="shared" si="0"/>
        <v>0</v>
      </c>
      <c r="BF9" s="61">
        <f t="shared" si="0"/>
        <v>1.6989224205332998</v>
      </c>
      <c r="BG9" s="61">
        <f t="shared" si="0"/>
        <v>9.0790020032000013E-2</v>
      </c>
      <c r="BH9" s="61">
        <f t="shared" si="0"/>
        <v>3.135247129903</v>
      </c>
      <c r="BI9" s="61">
        <f t="shared" si="0"/>
        <v>0</v>
      </c>
      <c r="BJ9" s="61">
        <f t="shared" si="0"/>
        <v>2.9008303080947004</v>
      </c>
      <c r="BK9" s="62">
        <f>SUM(BK8)</f>
        <v>786.80931820380829</v>
      </c>
    </row>
    <row r="10" spans="1:99" x14ac:dyDescent="0.2">
      <c r="A10" s="15" t="s">
        <v>77</v>
      </c>
      <c r="B10" s="19" t="s">
        <v>3</v>
      </c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1"/>
    </row>
    <row r="11" spans="1:99" x14ac:dyDescent="0.2">
      <c r="A11" s="15"/>
      <c r="B11" s="28" t="s">
        <v>102</v>
      </c>
      <c r="C11" s="34">
        <v>0</v>
      </c>
      <c r="D11" s="34">
        <v>6.573750815645</v>
      </c>
      <c r="E11" s="34">
        <v>0</v>
      </c>
      <c r="F11" s="34">
        <v>0</v>
      </c>
      <c r="G11" s="34">
        <v>0</v>
      </c>
      <c r="H11" s="34">
        <v>0.21738518880410002</v>
      </c>
      <c r="I11" s="34">
        <v>5.8988876386900001E-2</v>
      </c>
      <c r="J11" s="34">
        <v>0</v>
      </c>
      <c r="K11" s="34">
        <v>0</v>
      </c>
      <c r="L11" s="34">
        <v>5.1684762940320006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0.17172764464369994</v>
      </c>
      <c r="S11" s="34">
        <v>2.0767687419000003E-3</v>
      </c>
      <c r="T11" s="34">
        <v>0</v>
      </c>
      <c r="U11" s="34">
        <v>0</v>
      </c>
      <c r="V11" s="34">
        <v>0.2140968149354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0.63753380193170006</v>
      </c>
      <c r="AC11" s="34">
        <v>0.16250307283859999</v>
      </c>
      <c r="AD11" s="34">
        <v>0</v>
      </c>
      <c r="AE11" s="34">
        <v>0</v>
      </c>
      <c r="AF11" s="34">
        <v>0.75433724209609998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0.66790340093009981</v>
      </c>
      <c r="AM11" s="34">
        <v>0.1509126635161</v>
      </c>
      <c r="AN11" s="34">
        <v>0</v>
      </c>
      <c r="AO11" s="34">
        <v>0</v>
      </c>
      <c r="AP11" s="34">
        <v>0.47986413467700001</v>
      </c>
      <c r="AQ11" s="34">
        <v>0</v>
      </c>
      <c r="AR11" s="65">
        <v>0</v>
      </c>
      <c r="AS11" s="34">
        <v>0</v>
      </c>
      <c r="AT11" s="34">
        <v>0</v>
      </c>
      <c r="AU11" s="34">
        <v>0</v>
      </c>
      <c r="AV11" s="34">
        <v>0.67204717057780006</v>
      </c>
      <c r="AW11" s="34">
        <v>0.2810867155483</v>
      </c>
      <c r="AX11" s="34">
        <v>0</v>
      </c>
      <c r="AY11" s="34">
        <v>0</v>
      </c>
      <c r="AZ11" s="34">
        <v>0.88942352070889996</v>
      </c>
      <c r="BA11" s="34">
        <v>0</v>
      </c>
      <c r="BB11" s="34">
        <v>0</v>
      </c>
      <c r="BC11" s="34">
        <v>0</v>
      </c>
      <c r="BD11" s="34">
        <v>0</v>
      </c>
      <c r="BE11" s="34">
        <v>0</v>
      </c>
      <c r="BF11" s="34">
        <v>0.21262223199880001</v>
      </c>
      <c r="BG11" s="34">
        <v>8.6632972257999988E-3</v>
      </c>
      <c r="BH11" s="34">
        <v>0</v>
      </c>
      <c r="BI11" s="34">
        <v>0</v>
      </c>
      <c r="BJ11" s="34">
        <v>3.7386714999800001E-2</v>
      </c>
      <c r="BK11" s="35">
        <f>SUM(C11:BJ11)</f>
        <v>17.360786370237999</v>
      </c>
    </row>
    <row r="12" spans="1:99" x14ac:dyDescent="0.2">
      <c r="A12" s="15"/>
      <c r="B12" s="20" t="s">
        <v>86</v>
      </c>
      <c r="C12" s="32">
        <f t="shared" ref="C12:BJ12" si="1">SUM(C11)</f>
        <v>0</v>
      </c>
      <c r="D12" s="61">
        <f t="shared" si="1"/>
        <v>6.573750815645</v>
      </c>
      <c r="E12" s="32">
        <f t="shared" si="1"/>
        <v>0</v>
      </c>
      <c r="F12" s="32">
        <f t="shared" si="1"/>
        <v>0</v>
      </c>
      <c r="G12" s="32">
        <f t="shared" si="1"/>
        <v>0</v>
      </c>
      <c r="H12" s="61">
        <f t="shared" si="1"/>
        <v>0.21738518880410002</v>
      </c>
      <c r="I12" s="61">
        <f t="shared" si="1"/>
        <v>5.8988876386900001E-2</v>
      </c>
      <c r="J12" s="61">
        <f t="shared" si="1"/>
        <v>0</v>
      </c>
      <c r="K12" s="61">
        <f t="shared" si="1"/>
        <v>0</v>
      </c>
      <c r="L12" s="61">
        <f t="shared" si="1"/>
        <v>5.1684762940320006</v>
      </c>
      <c r="M12" s="32">
        <f t="shared" si="1"/>
        <v>0</v>
      </c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61">
        <f t="shared" si="1"/>
        <v>0.17172764464369994</v>
      </c>
      <c r="S12" s="61">
        <f t="shared" si="1"/>
        <v>2.0767687419000003E-3</v>
      </c>
      <c r="T12" s="61">
        <f t="shared" si="1"/>
        <v>0</v>
      </c>
      <c r="U12" s="61">
        <f t="shared" si="1"/>
        <v>0</v>
      </c>
      <c r="V12" s="61">
        <f t="shared" si="1"/>
        <v>0.2140968149354</v>
      </c>
      <c r="W12" s="32">
        <f t="shared" si="1"/>
        <v>0</v>
      </c>
      <c r="X12" s="61">
        <f t="shared" si="1"/>
        <v>0</v>
      </c>
      <c r="Y12" s="32">
        <f t="shared" si="1"/>
        <v>0</v>
      </c>
      <c r="Z12" s="32">
        <f t="shared" si="1"/>
        <v>0</v>
      </c>
      <c r="AA12" s="32">
        <f t="shared" si="1"/>
        <v>0</v>
      </c>
      <c r="AB12" s="61">
        <f t="shared" si="1"/>
        <v>0.63753380193170006</v>
      </c>
      <c r="AC12" s="61">
        <f t="shared" si="1"/>
        <v>0.16250307283859999</v>
      </c>
      <c r="AD12" s="61">
        <f t="shared" si="1"/>
        <v>0</v>
      </c>
      <c r="AE12" s="61">
        <f t="shared" si="1"/>
        <v>0</v>
      </c>
      <c r="AF12" s="61">
        <f t="shared" si="1"/>
        <v>0.75433724209609998</v>
      </c>
      <c r="AG12" s="32">
        <f t="shared" si="1"/>
        <v>0</v>
      </c>
      <c r="AH12" s="32">
        <f t="shared" si="1"/>
        <v>0</v>
      </c>
      <c r="AI12" s="32">
        <f t="shared" si="1"/>
        <v>0</v>
      </c>
      <c r="AJ12" s="32">
        <f t="shared" si="1"/>
        <v>0</v>
      </c>
      <c r="AK12" s="32">
        <f t="shared" si="1"/>
        <v>0</v>
      </c>
      <c r="AL12" s="61">
        <f t="shared" si="1"/>
        <v>0.66790340093009981</v>
      </c>
      <c r="AM12" s="61">
        <f t="shared" si="1"/>
        <v>0.1509126635161</v>
      </c>
      <c r="AN12" s="61">
        <f t="shared" si="1"/>
        <v>0</v>
      </c>
      <c r="AO12" s="61">
        <f t="shared" si="1"/>
        <v>0</v>
      </c>
      <c r="AP12" s="61">
        <f t="shared" si="1"/>
        <v>0.47986413467700001</v>
      </c>
      <c r="AQ12" s="32">
        <f t="shared" si="1"/>
        <v>0</v>
      </c>
      <c r="AR12" s="67">
        <f t="shared" si="1"/>
        <v>0</v>
      </c>
      <c r="AS12" s="32">
        <f t="shared" si="1"/>
        <v>0</v>
      </c>
      <c r="AT12" s="32">
        <f t="shared" si="1"/>
        <v>0</v>
      </c>
      <c r="AU12" s="32">
        <f t="shared" si="1"/>
        <v>0</v>
      </c>
      <c r="AV12" s="61">
        <f>(SUM(AV11))</f>
        <v>0.67204717057780006</v>
      </c>
      <c r="AW12" s="61">
        <f>(SUM(AW11))</f>
        <v>0.2810867155483</v>
      </c>
      <c r="AX12" s="61">
        <f t="shared" si="1"/>
        <v>0</v>
      </c>
      <c r="AY12" s="61">
        <f t="shared" si="1"/>
        <v>0</v>
      </c>
      <c r="AZ12" s="61">
        <f t="shared" si="1"/>
        <v>0.88942352070889996</v>
      </c>
      <c r="BA12" s="32">
        <f t="shared" si="1"/>
        <v>0</v>
      </c>
      <c r="BB12" s="32">
        <f t="shared" si="1"/>
        <v>0</v>
      </c>
      <c r="BC12" s="32">
        <f t="shared" si="1"/>
        <v>0</v>
      </c>
      <c r="BD12" s="32">
        <f t="shared" si="1"/>
        <v>0</v>
      </c>
      <c r="BE12" s="32">
        <f t="shared" si="1"/>
        <v>0</v>
      </c>
      <c r="BF12" s="61">
        <f t="shared" si="1"/>
        <v>0.21262223199880001</v>
      </c>
      <c r="BG12" s="61">
        <f t="shared" si="1"/>
        <v>8.6632972257999988E-3</v>
      </c>
      <c r="BH12" s="61">
        <f t="shared" si="1"/>
        <v>0</v>
      </c>
      <c r="BI12" s="61">
        <f t="shared" si="1"/>
        <v>0</v>
      </c>
      <c r="BJ12" s="61">
        <f t="shared" si="1"/>
        <v>3.7386714999800001E-2</v>
      </c>
      <c r="BK12" s="64">
        <f>SUM(BK11)</f>
        <v>17.360786370237999</v>
      </c>
    </row>
    <row r="13" spans="1:99" x14ac:dyDescent="0.2">
      <c r="A13" s="15" t="s">
        <v>78</v>
      </c>
      <c r="B13" s="19" t="s">
        <v>10</v>
      </c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1"/>
    </row>
    <row r="14" spans="1:99" x14ac:dyDescent="0.2">
      <c r="A14" s="15"/>
      <c r="B14" s="20" t="s">
        <v>36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65">
        <v>0</v>
      </c>
      <c r="AS14" s="34">
        <v>0</v>
      </c>
      <c r="AT14" s="34">
        <v>0</v>
      </c>
      <c r="AU14" s="34">
        <v>0</v>
      </c>
      <c r="AV14" s="34">
        <v>0</v>
      </c>
      <c r="AW14" s="34">
        <v>0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35">
        <f t="shared" ref="BK14" si="2">SUM(C14:BJ14)</f>
        <v>0</v>
      </c>
    </row>
    <row r="15" spans="1:99" x14ac:dyDescent="0.2">
      <c r="A15" s="15"/>
      <c r="B15" s="20" t="s">
        <v>93</v>
      </c>
      <c r="C15" s="33">
        <f t="shared" ref="C15:AH15" si="3">SUM(C14:C14)</f>
        <v>0</v>
      </c>
      <c r="D15" s="33">
        <f t="shared" si="3"/>
        <v>0</v>
      </c>
      <c r="E15" s="33">
        <f t="shared" si="3"/>
        <v>0</v>
      </c>
      <c r="F15" s="33">
        <f t="shared" si="3"/>
        <v>0</v>
      </c>
      <c r="G15" s="33">
        <f t="shared" si="3"/>
        <v>0</v>
      </c>
      <c r="H15" s="33">
        <f t="shared" si="3"/>
        <v>0</v>
      </c>
      <c r="I15" s="33">
        <f t="shared" si="3"/>
        <v>0</v>
      </c>
      <c r="J15" s="33">
        <f t="shared" si="3"/>
        <v>0</v>
      </c>
      <c r="K15" s="33">
        <f t="shared" si="3"/>
        <v>0</v>
      </c>
      <c r="L15" s="33">
        <f t="shared" si="3"/>
        <v>0</v>
      </c>
      <c r="M15" s="33">
        <f t="shared" si="3"/>
        <v>0</v>
      </c>
      <c r="N15" s="33">
        <f t="shared" si="3"/>
        <v>0</v>
      </c>
      <c r="O15" s="33">
        <f t="shared" si="3"/>
        <v>0</v>
      </c>
      <c r="P15" s="33">
        <f t="shared" si="3"/>
        <v>0</v>
      </c>
      <c r="Q15" s="33">
        <f t="shared" si="3"/>
        <v>0</v>
      </c>
      <c r="R15" s="33">
        <f t="shared" si="3"/>
        <v>0</v>
      </c>
      <c r="S15" s="33">
        <f t="shared" si="3"/>
        <v>0</v>
      </c>
      <c r="T15" s="33">
        <f t="shared" si="3"/>
        <v>0</v>
      </c>
      <c r="U15" s="33">
        <f t="shared" si="3"/>
        <v>0</v>
      </c>
      <c r="V15" s="33">
        <f t="shared" si="3"/>
        <v>0</v>
      </c>
      <c r="W15" s="33">
        <f t="shared" si="3"/>
        <v>0</v>
      </c>
      <c r="X15" s="33">
        <f t="shared" si="3"/>
        <v>0</v>
      </c>
      <c r="Y15" s="33">
        <f t="shared" si="3"/>
        <v>0</v>
      </c>
      <c r="Z15" s="33">
        <f t="shared" si="3"/>
        <v>0</v>
      </c>
      <c r="AA15" s="33">
        <f t="shared" si="3"/>
        <v>0</v>
      </c>
      <c r="AB15" s="33">
        <f t="shared" si="3"/>
        <v>0</v>
      </c>
      <c r="AC15" s="33">
        <f t="shared" si="3"/>
        <v>0</v>
      </c>
      <c r="AD15" s="33">
        <f t="shared" si="3"/>
        <v>0</v>
      </c>
      <c r="AE15" s="33">
        <f t="shared" si="3"/>
        <v>0</v>
      </c>
      <c r="AF15" s="33">
        <f t="shared" si="3"/>
        <v>0</v>
      </c>
      <c r="AG15" s="33">
        <f t="shared" si="3"/>
        <v>0</v>
      </c>
      <c r="AH15" s="33">
        <f t="shared" si="3"/>
        <v>0</v>
      </c>
      <c r="AI15" s="33">
        <f t="shared" ref="AI15:BK15" si="4">SUM(AI14:AI14)</f>
        <v>0</v>
      </c>
      <c r="AJ15" s="33">
        <f t="shared" si="4"/>
        <v>0</v>
      </c>
      <c r="AK15" s="33">
        <f t="shared" si="4"/>
        <v>0</v>
      </c>
      <c r="AL15" s="33">
        <f t="shared" si="4"/>
        <v>0</v>
      </c>
      <c r="AM15" s="33">
        <f t="shared" si="4"/>
        <v>0</v>
      </c>
      <c r="AN15" s="33">
        <f t="shared" si="4"/>
        <v>0</v>
      </c>
      <c r="AO15" s="33">
        <f t="shared" si="4"/>
        <v>0</v>
      </c>
      <c r="AP15" s="33">
        <f t="shared" si="4"/>
        <v>0</v>
      </c>
      <c r="AQ15" s="33">
        <f t="shared" si="4"/>
        <v>0</v>
      </c>
      <c r="AR15" s="66">
        <f t="shared" si="4"/>
        <v>0</v>
      </c>
      <c r="AS15" s="33">
        <f t="shared" si="4"/>
        <v>0</v>
      </c>
      <c r="AT15" s="33">
        <f t="shared" si="4"/>
        <v>0</v>
      </c>
      <c r="AU15" s="33">
        <f t="shared" si="4"/>
        <v>0</v>
      </c>
      <c r="AV15" s="33">
        <f t="shared" si="4"/>
        <v>0</v>
      </c>
      <c r="AW15" s="33">
        <f t="shared" si="4"/>
        <v>0</v>
      </c>
      <c r="AX15" s="33">
        <f t="shared" si="4"/>
        <v>0</v>
      </c>
      <c r="AY15" s="33">
        <f t="shared" si="4"/>
        <v>0</v>
      </c>
      <c r="AZ15" s="33">
        <f t="shared" si="4"/>
        <v>0</v>
      </c>
      <c r="BA15" s="33">
        <f t="shared" si="4"/>
        <v>0</v>
      </c>
      <c r="BB15" s="33">
        <f t="shared" si="4"/>
        <v>0</v>
      </c>
      <c r="BC15" s="33">
        <f t="shared" si="4"/>
        <v>0</v>
      </c>
      <c r="BD15" s="33">
        <f t="shared" si="4"/>
        <v>0</v>
      </c>
      <c r="BE15" s="33">
        <f t="shared" si="4"/>
        <v>0</v>
      </c>
      <c r="BF15" s="33">
        <f t="shared" si="4"/>
        <v>0</v>
      </c>
      <c r="BG15" s="33">
        <f t="shared" si="4"/>
        <v>0</v>
      </c>
      <c r="BH15" s="33">
        <f t="shared" si="4"/>
        <v>0</v>
      </c>
      <c r="BI15" s="33">
        <f t="shared" si="4"/>
        <v>0</v>
      </c>
      <c r="BJ15" s="33">
        <f t="shared" si="4"/>
        <v>0</v>
      </c>
      <c r="BK15" s="33">
        <f t="shared" si="4"/>
        <v>0</v>
      </c>
    </row>
    <row r="16" spans="1:99" x14ac:dyDescent="0.2">
      <c r="A16" s="15" t="s">
        <v>79</v>
      </c>
      <c r="B16" s="19" t="s">
        <v>13</v>
      </c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1"/>
    </row>
    <row r="17" spans="1:65" x14ac:dyDescent="0.2">
      <c r="A17" s="15"/>
      <c r="B17" s="20" t="s">
        <v>36</v>
      </c>
      <c r="C17" s="30">
        <v>0</v>
      </c>
      <c r="D17" s="29">
        <v>0</v>
      </c>
      <c r="E17" s="29">
        <v>0</v>
      </c>
      <c r="F17" s="29">
        <v>0</v>
      </c>
      <c r="G17" s="31">
        <v>0</v>
      </c>
      <c r="H17" s="30">
        <v>0</v>
      </c>
      <c r="I17" s="29">
        <v>0</v>
      </c>
      <c r="J17" s="29">
        <v>0</v>
      </c>
      <c r="K17" s="29">
        <v>0</v>
      </c>
      <c r="L17" s="31">
        <v>0</v>
      </c>
      <c r="M17" s="30">
        <v>0</v>
      </c>
      <c r="N17" s="29">
        <v>0</v>
      </c>
      <c r="O17" s="29">
        <v>0</v>
      </c>
      <c r="P17" s="29">
        <v>0</v>
      </c>
      <c r="Q17" s="31">
        <v>0</v>
      </c>
      <c r="R17" s="30">
        <v>0</v>
      </c>
      <c r="S17" s="29">
        <v>0</v>
      </c>
      <c r="T17" s="29">
        <v>0</v>
      </c>
      <c r="U17" s="29">
        <v>0</v>
      </c>
      <c r="V17" s="31">
        <v>0</v>
      </c>
      <c r="W17" s="30">
        <v>0</v>
      </c>
      <c r="X17" s="29">
        <v>0</v>
      </c>
      <c r="Y17" s="29">
        <v>0</v>
      </c>
      <c r="Z17" s="29">
        <v>0</v>
      </c>
      <c r="AA17" s="31">
        <v>0</v>
      </c>
      <c r="AB17" s="30">
        <v>0</v>
      </c>
      <c r="AC17" s="29">
        <v>0</v>
      </c>
      <c r="AD17" s="29">
        <v>0</v>
      </c>
      <c r="AE17" s="29">
        <v>0</v>
      </c>
      <c r="AF17" s="31">
        <v>0</v>
      </c>
      <c r="AG17" s="30">
        <v>0</v>
      </c>
      <c r="AH17" s="29">
        <v>0</v>
      </c>
      <c r="AI17" s="29">
        <v>0</v>
      </c>
      <c r="AJ17" s="29">
        <v>0</v>
      </c>
      <c r="AK17" s="31">
        <v>0</v>
      </c>
      <c r="AL17" s="30">
        <v>0</v>
      </c>
      <c r="AM17" s="29">
        <v>0</v>
      </c>
      <c r="AN17" s="29">
        <v>0</v>
      </c>
      <c r="AO17" s="29">
        <v>0</v>
      </c>
      <c r="AP17" s="31">
        <v>0</v>
      </c>
      <c r="AQ17" s="30">
        <v>0</v>
      </c>
      <c r="AR17" s="68">
        <v>0</v>
      </c>
      <c r="AS17" s="29">
        <v>0</v>
      </c>
      <c r="AT17" s="29">
        <v>0</v>
      </c>
      <c r="AU17" s="31">
        <v>0</v>
      </c>
      <c r="AV17" s="30">
        <v>0</v>
      </c>
      <c r="AW17" s="29">
        <v>0</v>
      </c>
      <c r="AX17" s="29">
        <v>0</v>
      </c>
      <c r="AY17" s="29">
        <v>0</v>
      </c>
      <c r="AZ17" s="31">
        <v>0</v>
      </c>
      <c r="BA17" s="30">
        <v>0</v>
      </c>
      <c r="BB17" s="29">
        <v>0</v>
      </c>
      <c r="BC17" s="29">
        <v>0</v>
      </c>
      <c r="BD17" s="29">
        <v>0</v>
      </c>
      <c r="BE17" s="31">
        <v>0</v>
      </c>
      <c r="BF17" s="30">
        <v>0</v>
      </c>
      <c r="BG17" s="29">
        <v>0</v>
      </c>
      <c r="BH17" s="29">
        <v>0</v>
      </c>
      <c r="BI17" s="29">
        <v>0</v>
      </c>
      <c r="BJ17" s="31">
        <v>0</v>
      </c>
      <c r="BK17" s="35">
        <f>SUM(C17:BJ17)</f>
        <v>0</v>
      </c>
    </row>
    <row r="18" spans="1:65" x14ac:dyDescent="0.2">
      <c r="A18" s="15"/>
      <c r="B18" s="20" t="s">
        <v>92</v>
      </c>
      <c r="C18" s="32">
        <f t="shared" ref="C18:BJ18" si="5">SUM(C17)</f>
        <v>0</v>
      </c>
      <c r="D18" s="32">
        <f t="shared" si="5"/>
        <v>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32">
        <f t="shared" si="5"/>
        <v>0</v>
      </c>
      <c r="P18" s="32">
        <f t="shared" si="5"/>
        <v>0</v>
      </c>
      <c r="Q18" s="32">
        <f t="shared" si="5"/>
        <v>0</v>
      </c>
      <c r="R18" s="32">
        <f t="shared" si="5"/>
        <v>0</v>
      </c>
      <c r="S18" s="32">
        <f t="shared" si="5"/>
        <v>0</v>
      </c>
      <c r="T18" s="32">
        <f t="shared" si="5"/>
        <v>0</v>
      </c>
      <c r="U18" s="32">
        <f t="shared" si="5"/>
        <v>0</v>
      </c>
      <c r="V18" s="32">
        <f t="shared" si="5"/>
        <v>0</v>
      </c>
      <c r="W18" s="32">
        <f t="shared" si="5"/>
        <v>0</v>
      </c>
      <c r="X18" s="32">
        <f t="shared" si="5"/>
        <v>0</v>
      </c>
      <c r="Y18" s="32">
        <f t="shared" si="5"/>
        <v>0</v>
      </c>
      <c r="Z18" s="32">
        <f t="shared" si="5"/>
        <v>0</v>
      </c>
      <c r="AA18" s="32">
        <f t="shared" si="5"/>
        <v>0</v>
      </c>
      <c r="AB18" s="32">
        <f t="shared" si="5"/>
        <v>0</v>
      </c>
      <c r="AC18" s="32">
        <f t="shared" si="5"/>
        <v>0</v>
      </c>
      <c r="AD18" s="32">
        <f t="shared" si="5"/>
        <v>0</v>
      </c>
      <c r="AE18" s="32">
        <f t="shared" si="5"/>
        <v>0</v>
      </c>
      <c r="AF18" s="32">
        <f t="shared" si="5"/>
        <v>0</v>
      </c>
      <c r="AG18" s="32">
        <f t="shared" si="5"/>
        <v>0</v>
      </c>
      <c r="AH18" s="32">
        <f t="shared" si="5"/>
        <v>0</v>
      </c>
      <c r="AI18" s="32">
        <f t="shared" si="5"/>
        <v>0</v>
      </c>
      <c r="AJ18" s="32">
        <f t="shared" si="5"/>
        <v>0</v>
      </c>
      <c r="AK18" s="32">
        <f t="shared" si="5"/>
        <v>0</v>
      </c>
      <c r="AL18" s="32">
        <f t="shared" si="5"/>
        <v>0</v>
      </c>
      <c r="AM18" s="32">
        <f t="shared" si="5"/>
        <v>0</v>
      </c>
      <c r="AN18" s="32">
        <f t="shared" si="5"/>
        <v>0</v>
      </c>
      <c r="AO18" s="32">
        <f t="shared" si="5"/>
        <v>0</v>
      </c>
      <c r="AP18" s="32">
        <f t="shared" si="5"/>
        <v>0</v>
      </c>
      <c r="AQ18" s="32">
        <f t="shared" si="5"/>
        <v>0</v>
      </c>
      <c r="AR18" s="67">
        <f t="shared" si="5"/>
        <v>0</v>
      </c>
      <c r="AS18" s="32">
        <f t="shared" si="5"/>
        <v>0</v>
      </c>
      <c r="AT18" s="32">
        <f t="shared" si="5"/>
        <v>0</v>
      </c>
      <c r="AU18" s="32">
        <f t="shared" si="5"/>
        <v>0</v>
      </c>
      <c r="AV18" s="32">
        <f t="shared" si="5"/>
        <v>0</v>
      </c>
      <c r="AW18" s="32">
        <f t="shared" si="5"/>
        <v>0</v>
      </c>
      <c r="AX18" s="32">
        <f t="shared" si="5"/>
        <v>0</v>
      </c>
      <c r="AY18" s="32">
        <f t="shared" si="5"/>
        <v>0</v>
      </c>
      <c r="AZ18" s="32">
        <f t="shared" si="5"/>
        <v>0</v>
      </c>
      <c r="BA18" s="32">
        <f t="shared" si="5"/>
        <v>0</v>
      </c>
      <c r="BB18" s="32">
        <f t="shared" si="5"/>
        <v>0</v>
      </c>
      <c r="BC18" s="32">
        <f t="shared" si="5"/>
        <v>0</v>
      </c>
      <c r="BD18" s="32">
        <f t="shared" si="5"/>
        <v>0</v>
      </c>
      <c r="BE18" s="32">
        <f t="shared" si="5"/>
        <v>0</v>
      </c>
      <c r="BF18" s="32">
        <f t="shared" si="5"/>
        <v>0</v>
      </c>
      <c r="BG18" s="32">
        <f t="shared" si="5"/>
        <v>0</v>
      </c>
      <c r="BH18" s="32">
        <f t="shared" si="5"/>
        <v>0</v>
      </c>
      <c r="BI18" s="32">
        <f t="shared" si="5"/>
        <v>0</v>
      </c>
      <c r="BJ18" s="32">
        <f t="shared" si="5"/>
        <v>0</v>
      </c>
      <c r="BK18" s="33">
        <f>SUM(BK17)</f>
        <v>0</v>
      </c>
    </row>
    <row r="19" spans="1:65" x14ac:dyDescent="0.2">
      <c r="A19" s="15" t="s">
        <v>81</v>
      </c>
      <c r="B19" s="27" t="s">
        <v>97</v>
      </c>
      <c r="C19" s="99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1"/>
    </row>
    <row r="20" spans="1:65" x14ac:dyDescent="0.2">
      <c r="A20" s="15"/>
      <c r="B20" s="20" t="s">
        <v>36</v>
      </c>
      <c r="C20" s="30">
        <v>0</v>
      </c>
      <c r="D20" s="29">
        <v>0</v>
      </c>
      <c r="E20" s="29">
        <v>0</v>
      </c>
      <c r="F20" s="29">
        <v>0</v>
      </c>
      <c r="G20" s="31">
        <v>0</v>
      </c>
      <c r="H20" s="30">
        <v>0</v>
      </c>
      <c r="I20" s="29">
        <v>0</v>
      </c>
      <c r="J20" s="29">
        <v>0</v>
      </c>
      <c r="K20" s="29">
        <v>0</v>
      </c>
      <c r="L20" s="31">
        <v>0</v>
      </c>
      <c r="M20" s="30">
        <v>0</v>
      </c>
      <c r="N20" s="29">
        <v>0</v>
      </c>
      <c r="O20" s="29">
        <v>0</v>
      </c>
      <c r="P20" s="29">
        <v>0</v>
      </c>
      <c r="Q20" s="31">
        <v>0</v>
      </c>
      <c r="R20" s="30">
        <v>0</v>
      </c>
      <c r="S20" s="29">
        <v>0</v>
      </c>
      <c r="T20" s="29">
        <v>0</v>
      </c>
      <c r="U20" s="29">
        <v>0</v>
      </c>
      <c r="V20" s="31">
        <v>0</v>
      </c>
      <c r="W20" s="30">
        <v>0</v>
      </c>
      <c r="X20" s="29">
        <v>0</v>
      </c>
      <c r="Y20" s="29">
        <v>0</v>
      </c>
      <c r="Z20" s="29">
        <v>0</v>
      </c>
      <c r="AA20" s="31">
        <v>0</v>
      </c>
      <c r="AB20" s="30">
        <v>0</v>
      </c>
      <c r="AC20" s="29">
        <v>0</v>
      </c>
      <c r="AD20" s="29">
        <v>0</v>
      </c>
      <c r="AE20" s="29">
        <v>0</v>
      </c>
      <c r="AF20" s="31">
        <v>0</v>
      </c>
      <c r="AG20" s="30">
        <v>0</v>
      </c>
      <c r="AH20" s="29">
        <v>0</v>
      </c>
      <c r="AI20" s="29">
        <v>0</v>
      </c>
      <c r="AJ20" s="29">
        <v>0</v>
      </c>
      <c r="AK20" s="31">
        <v>0</v>
      </c>
      <c r="AL20" s="30">
        <v>0</v>
      </c>
      <c r="AM20" s="29">
        <v>0</v>
      </c>
      <c r="AN20" s="29">
        <v>0</v>
      </c>
      <c r="AO20" s="29">
        <v>0</v>
      </c>
      <c r="AP20" s="31">
        <v>0</v>
      </c>
      <c r="AQ20" s="30">
        <v>0</v>
      </c>
      <c r="AR20" s="68">
        <v>0</v>
      </c>
      <c r="AS20" s="29">
        <v>0</v>
      </c>
      <c r="AT20" s="29">
        <v>0</v>
      </c>
      <c r="AU20" s="31">
        <v>0</v>
      </c>
      <c r="AV20" s="30">
        <v>0</v>
      </c>
      <c r="AW20" s="29">
        <v>0</v>
      </c>
      <c r="AX20" s="29">
        <v>0</v>
      </c>
      <c r="AY20" s="29">
        <v>0</v>
      </c>
      <c r="AZ20" s="31">
        <v>0</v>
      </c>
      <c r="BA20" s="30">
        <v>0</v>
      </c>
      <c r="BB20" s="29">
        <v>0</v>
      </c>
      <c r="BC20" s="29">
        <v>0</v>
      </c>
      <c r="BD20" s="29">
        <v>0</v>
      </c>
      <c r="BE20" s="31">
        <v>0</v>
      </c>
      <c r="BF20" s="30">
        <v>0</v>
      </c>
      <c r="BG20" s="29">
        <v>0</v>
      </c>
      <c r="BH20" s="29">
        <v>0</v>
      </c>
      <c r="BI20" s="29">
        <v>0</v>
      </c>
      <c r="BJ20" s="31">
        <v>0</v>
      </c>
      <c r="BK20" s="35">
        <f>SUM(C20:BJ20)</f>
        <v>0</v>
      </c>
    </row>
    <row r="21" spans="1:65" x14ac:dyDescent="0.2">
      <c r="A21" s="15"/>
      <c r="B21" s="20" t="s">
        <v>91</v>
      </c>
      <c r="C21" s="32">
        <f t="shared" ref="C21:BJ21" si="6">SUM(C20)</f>
        <v>0</v>
      </c>
      <c r="D21" s="32">
        <f t="shared" si="6"/>
        <v>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6"/>
        <v>0</v>
      </c>
      <c r="O21" s="32">
        <f t="shared" si="6"/>
        <v>0</v>
      </c>
      <c r="P21" s="32">
        <f t="shared" si="6"/>
        <v>0</v>
      </c>
      <c r="Q21" s="32">
        <f t="shared" si="6"/>
        <v>0</v>
      </c>
      <c r="R21" s="32">
        <f t="shared" si="6"/>
        <v>0</v>
      </c>
      <c r="S21" s="32">
        <f t="shared" si="6"/>
        <v>0</v>
      </c>
      <c r="T21" s="32">
        <f t="shared" si="6"/>
        <v>0</v>
      </c>
      <c r="U21" s="32">
        <f t="shared" si="6"/>
        <v>0</v>
      </c>
      <c r="V21" s="32">
        <f t="shared" si="6"/>
        <v>0</v>
      </c>
      <c r="W21" s="32">
        <f t="shared" si="6"/>
        <v>0</v>
      </c>
      <c r="X21" s="32">
        <f t="shared" si="6"/>
        <v>0</v>
      </c>
      <c r="Y21" s="32">
        <f t="shared" si="6"/>
        <v>0</v>
      </c>
      <c r="Z21" s="32">
        <f t="shared" si="6"/>
        <v>0</v>
      </c>
      <c r="AA21" s="32">
        <f t="shared" si="6"/>
        <v>0</v>
      </c>
      <c r="AB21" s="32">
        <f t="shared" si="6"/>
        <v>0</v>
      </c>
      <c r="AC21" s="32">
        <f t="shared" si="6"/>
        <v>0</v>
      </c>
      <c r="AD21" s="32">
        <f t="shared" si="6"/>
        <v>0</v>
      </c>
      <c r="AE21" s="32">
        <f t="shared" si="6"/>
        <v>0</v>
      </c>
      <c r="AF21" s="32">
        <f t="shared" si="6"/>
        <v>0</v>
      </c>
      <c r="AG21" s="32">
        <f t="shared" si="6"/>
        <v>0</v>
      </c>
      <c r="AH21" s="32">
        <f t="shared" si="6"/>
        <v>0</v>
      </c>
      <c r="AI21" s="32">
        <f t="shared" si="6"/>
        <v>0</v>
      </c>
      <c r="AJ21" s="32">
        <f t="shared" si="6"/>
        <v>0</v>
      </c>
      <c r="AK21" s="32">
        <f t="shared" si="6"/>
        <v>0</v>
      </c>
      <c r="AL21" s="32">
        <f t="shared" si="6"/>
        <v>0</v>
      </c>
      <c r="AM21" s="32">
        <f t="shared" si="6"/>
        <v>0</v>
      </c>
      <c r="AN21" s="32">
        <f t="shared" si="6"/>
        <v>0</v>
      </c>
      <c r="AO21" s="32">
        <f t="shared" si="6"/>
        <v>0</v>
      </c>
      <c r="AP21" s="32">
        <f t="shared" si="6"/>
        <v>0</v>
      </c>
      <c r="AQ21" s="32">
        <f t="shared" si="6"/>
        <v>0</v>
      </c>
      <c r="AR21" s="67">
        <f t="shared" si="6"/>
        <v>0</v>
      </c>
      <c r="AS21" s="32">
        <f t="shared" si="6"/>
        <v>0</v>
      </c>
      <c r="AT21" s="32">
        <f t="shared" si="6"/>
        <v>0</v>
      </c>
      <c r="AU21" s="32">
        <f t="shared" si="6"/>
        <v>0</v>
      </c>
      <c r="AV21" s="32">
        <f t="shared" si="6"/>
        <v>0</v>
      </c>
      <c r="AW21" s="32">
        <f t="shared" si="6"/>
        <v>0</v>
      </c>
      <c r="AX21" s="32">
        <f t="shared" si="6"/>
        <v>0</v>
      </c>
      <c r="AY21" s="32">
        <f t="shared" si="6"/>
        <v>0</v>
      </c>
      <c r="AZ21" s="32">
        <f t="shared" si="6"/>
        <v>0</v>
      </c>
      <c r="BA21" s="32">
        <f t="shared" si="6"/>
        <v>0</v>
      </c>
      <c r="BB21" s="32">
        <f t="shared" si="6"/>
        <v>0</v>
      </c>
      <c r="BC21" s="32">
        <f t="shared" si="6"/>
        <v>0</v>
      </c>
      <c r="BD21" s="32">
        <f t="shared" si="6"/>
        <v>0</v>
      </c>
      <c r="BE21" s="32">
        <f t="shared" si="6"/>
        <v>0</v>
      </c>
      <c r="BF21" s="32">
        <f t="shared" si="6"/>
        <v>0</v>
      </c>
      <c r="BG21" s="32">
        <f t="shared" si="6"/>
        <v>0</v>
      </c>
      <c r="BH21" s="32">
        <f t="shared" si="6"/>
        <v>0</v>
      </c>
      <c r="BI21" s="32">
        <f t="shared" si="6"/>
        <v>0</v>
      </c>
      <c r="BJ21" s="32">
        <f t="shared" si="6"/>
        <v>0</v>
      </c>
      <c r="BK21" s="33">
        <f>SUM(BK20)</f>
        <v>0</v>
      </c>
    </row>
    <row r="22" spans="1:65" x14ac:dyDescent="0.2">
      <c r="A22" s="15" t="s">
        <v>82</v>
      </c>
      <c r="B22" s="19" t="s">
        <v>14</v>
      </c>
      <c r="C22" s="99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1"/>
    </row>
    <row r="23" spans="1:65" x14ac:dyDescent="0.2">
      <c r="A23" s="15"/>
      <c r="B23" s="28" t="s">
        <v>103</v>
      </c>
      <c r="C23" s="34">
        <v>0</v>
      </c>
      <c r="D23" s="34">
        <v>6.6180265110966001</v>
      </c>
      <c r="E23" s="34">
        <v>0</v>
      </c>
      <c r="F23" s="34">
        <v>0</v>
      </c>
      <c r="G23" s="34">
        <v>0</v>
      </c>
      <c r="H23" s="34">
        <v>0.35978373244869999</v>
      </c>
      <c r="I23" s="34">
        <v>1.5375128548300001E-2</v>
      </c>
      <c r="J23" s="34">
        <v>0</v>
      </c>
      <c r="K23" s="34">
        <v>0</v>
      </c>
      <c r="L23" s="34">
        <v>7.3225677290199992E-2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0.24055569596500004</v>
      </c>
      <c r="S23" s="34">
        <v>3.1394721289000004E-3</v>
      </c>
      <c r="T23" s="34">
        <v>0</v>
      </c>
      <c r="U23" s="34">
        <v>0</v>
      </c>
      <c r="V23" s="34">
        <v>0.14991821599990002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2.0271525272103021</v>
      </c>
      <c r="AC23" s="34">
        <v>0.10977950245150001</v>
      </c>
      <c r="AD23" s="34">
        <v>0</v>
      </c>
      <c r="AE23" s="34">
        <v>0</v>
      </c>
      <c r="AF23" s="34">
        <v>2.4730540071277001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1.2534323840827</v>
      </c>
      <c r="AM23" s="34">
        <v>0.19457517332239999</v>
      </c>
      <c r="AN23" s="34">
        <v>8.9910435483799997E-2</v>
      </c>
      <c r="AO23" s="34">
        <v>0</v>
      </c>
      <c r="AP23" s="34">
        <v>1.5152670787728</v>
      </c>
      <c r="AQ23" s="34">
        <v>0</v>
      </c>
      <c r="AR23" s="65">
        <v>0</v>
      </c>
      <c r="AS23" s="34">
        <v>0</v>
      </c>
      <c r="AT23" s="34">
        <v>0</v>
      </c>
      <c r="AU23" s="34">
        <v>0</v>
      </c>
      <c r="AV23" s="34">
        <v>1.4009474259901005</v>
      </c>
      <c r="AW23" s="34">
        <v>0.86856373383840013</v>
      </c>
      <c r="AX23" s="34">
        <v>0</v>
      </c>
      <c r="AY23" s="34">
        <v>0</v>
      </c>
      <c r="AZ23" s="34">
        <v>1.2712254672570997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0.26703085302890012</v>
      </c>
      <c r="BG23" s="34">
        <v>0.29639103645159998</v>
      </c>
      <c r="BH23" s="34">
        <v>0</v>
      </c>
      <c r="BI23" s="34">
        <v>0</v>
      </c>
      <c r="BJ23" s="34">
        <v>0</v>
      </c>
      <c r="BK23" s="35">
        <f>SUM(C23:BJ23)</f>
        <v>19.227354058494903</v>
      </c>
    </row>
    <row r="24" spans="1:65" x14ac:dyDescent="0.2">
      <c r="A24" s="15"/>
      <c r="B24" s="28" t="s">
        <v>114</v>
      </c>
      <c r="C24" s="34">
        <v>0</v>
      </c>
      <c r="D24" s="34">
        <v>0.75043377432250002</v>
      </c>
      <c r="E24" s="34">
        <v>0</v>
      </c>
      <c r="F24" s="34">
        <v>0</v>
      </c>
      <c r="G24" s="34">
        <v>0</v>
      </c>
      <c r="H24" s="34">
        <v>0.2471631337389</v>
      </c>
      <c r="I24" s="34">
        <v>5.3596346612899998E-2</v>
      </c>
      <c r="J24" s="34">
        <v>0.97657836422579991</v>
      </c>
      <c r="K24" s="34">
        <v>0</v>
      </c>
      <c r="L24" s="34">
        <v>7.5023509889348992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0.15144692996530001</v>
      </c>
      <c r="S24" s="34">
        <v>9.1367365805999998E-3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0.94859387360789993</v>
      </c>
      <c r="AC24" s="34">
        <v>0.29009427732229998</v>
      </c>
      <c r="AD24" s="34">
        <v>0</v>
      </c>
      <c r="AE24" s="34">
        <v>0</v>
      </c>
      <c r="AF24" s="34">
        <v>2.0874046348371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1.3118271337666001</v>
      </c>
      <c r="AM24" s="34">
        <v>7.1163858775479989</v>
      </c>
      <c r="AN24" s="34">
        <v>0</v>
      </c>
      <c r="AO24" s="34">
        <v>0</v>
      </c>
      <c r="AP24" s="34">
        <v>1.2947849141599002</v>
      </c>
      <c r="AQ24" s="34">
        <v>0</v>
      </c>
      <c r="AR24" s="65">
        <v>0</v>
      </c>
      <c r="AS24" s="34">
        <v>0</v>
      </c>
      <c r="AT24" s="34">
        <v>0</v>
      </c>
      <c r="AU24" s="34">
        <v>0</v>
      </c>
      <c r="AV24" s="34">
        <v>0.94960851012369962</v>
      </c>
      <c r="AW24" s="34">
        <v>5.5670254166127</v>
      </c>
      <c r="AX24" s="34">
        <v>0</v>
      </c>
      <c r="AY24" s="34">
        <v>0</v>
      </c>
      <c r="AZ24" s="34">
        <v>2.6283531248377008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0.20402099348159994</v>
      </c>
      <c r="BG24" s="34">
        <v>4.4353344290300002E-2</v>
      </c>
      <c r="BH24" s="34">
        <v>1.4809465921611999</v>
      </c>
      <c r="BI24" s="34">
        <v>0</v>
      </c>
      <c r="BJ24" s="34">
        <v>0.44419845335459995</v>
      </c>
      <c r="BK24" s="35">
        <f>SUM(C24:BJ24)</f>
        <v>34.058303420484506</v>
      </c>
    </row>
    <row r="25" spans="1:65" x14ac:dyDescent="0.2">
      <c r="A25" s="15"/>
      <c r="B25" s="28" t="s">
        <v>104</v>
      </c>
      <c r="C25" s="34">
        <v>0</v>
      </c>
      <c r="D25" s="34">
        <v>3.9115608629999001</v>
      </c>
      <c r="E25" s="34">
        <v>0</v>
      </c>
      <c r="F25" s="34">
        <v>0</v>
      </c>
      <c r="G25" s="34">
        <v>0</v>
      </c>
      <c r="H25" s="34">
        <v>1.5690933986253983</v>
      </c>
      <c r="I25" s="34">
        <v>7.8628496806299991E-2</v>
      </c>
      <c r="J25" s="34">
        <v>0</v>
      </c>
      <c r="K25" s="34">
        <v>0</v>
      </c>
      <c r="L25" s="34">
        <v>3.9275640604169002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0.99004681662600047</v>
      </c>
      <c r="S25" s="34">
        <v>0.1512654185483</v>
      </c>
      <c r="T25" s="34">
        <v>0</v>
      </c>
      <c r="U25" s="34">
        <v>0</v>
      </c>
      <c r="V25" s="34">
        <v>0.48234104374129994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0.36384688077290006</v>
      </c>
      <c r="AC25" s="34">
        <v>4.0013974189999997E-4</v>
      </c>
      <c r="AD25" s="34">
        <v>0</v>
      </c>
      <c r="AE25" s="34">
        <v>0</v>
      </c>
      <c r="AF25" s="34">
        <v>2.9932036449021986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0.33320270212770003</v>
      </c>
      <c r="AM25" s="34">
        <v>0.13738051261279999</v>
      </c>
      <c r="AN25" s="34">
        <v>0</v>
      </c>
      <c r="AO25" s="34">
        <v>0</v>
      </c>
      <c r="AP25" s="34">
        <v>2.0951194901272001</v>
      </c>
      <c r="AQ25" s="34">
        <v>0</v>
      </c>
      <c r="AR25" s="65">
        <v>0</v>
      </c>
      <c r="AS25" s="34">
        <v>0</v>
      </c>
      <c r="AT25" s="34">
        <v>0</v>
      </c>
      <c r="AU25" s="34">
        <v>0</v>
      </c>
      <c r="AV25" s="34">
        <v>1.3986132273151999</v>
      </c>
      <c r="AW25" s="34">
        <v>6.412441119612601</v>
      </c>
      <c r="AX25" s="34">
        <v>0</v>
      </c>
      <c r="AY25" s="34">
        <v>0</v>
      </c>
      <c r="AZ25" s="34">
        <v>4.4458020709334987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0.26728128848089994</v>
      </c>
      <c r="BG25" s="34">
        <v>0.71648581935470002</v>
      </c>
      <c r="BH25" s="34">
        <v>0</v>
      </c>
      <c r="BI25" s="34">
        <v>0</v>
      </c>
      <c r="BJ25" s="34">
        <v>1.0036022003221001</v>
      </c>
      <c r="BK25" s="35">
        <f>SUM(C25:BJ25)</f>
        <v>31.277879194067797</v>
      </c>
    </row>
    <row r="26" spans="1:65" x14ac:dyDescent="0.2">
      <c r="A26" s="15"/>
      <c r="B26" s="28" t="s">
        <v>105</v>
      </c>
      <c r="C26" s="34">
        <v>0</v>
      </c>
      <c r="D26" s="34">
        <v>42.411854280906695</v>
      </c>
      <c r="E26" s="34">
        <v>0</v>
      </c>
      <c r="F26" s="34">
        <v>0</v>
      </c>
      <c r="G26" s="34">
        <v>0</v>
      </c>
      <c r="H26" s="34">
        <v>0.85835303954070019</v>
      </c>
      <c r="I26" s="34">
        <v>29.709545446192799</v>
      </c>
      <c r="J26" s="34">
        <v>12.382876211579998</v>
      </c>
      <c r="K26" s="34">
        <v>0</v>
      </c>
      <c r="L26" s="34">
        <v>13.802101912416598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0.86150479702420002</v>
      </c>
      <c r="S26" s="34">
        <v>0.31530802241920003</v>
      </c>
      <c r="T26" s="34">
        <v>11.402173045999598</v>
      </c>
      <c r="U26" s="34">
        <v>0</v>
      </c>
      <c r="V26" s="34">
        <v>2.0480899032249007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2.2266350631528007</v>
      </c>
      <c r="AC26" s="34">
        <v>22.087267224837206</v>
      </c>
      <c r="AD26" s="34">
        <v>11.7112619866126</v>
      </c>
      <c r="AE26" s="34">
        <v>0</v>
      </c>
      <c r="AF26" s="34">
        <v>37.301078756185092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2.5827989912443008</v>
      </c>
      <c r="AM26" s="34">
        <v>3.1086320788705</v>
      </c>
      <c r="AN26" s="34">
        <v>19.814430477386097</v>
      </c>
      <c r="AO26" s="34">
        <v>0</v>
      </c>
      <c r="AP26" s="34">
        <v>16.359792809313909</v>
      </c>
      <c r="AQ26" s="34">
        <v>0</v>
      </c>
      <c r="AR26" s="65">
        <v>0</v>
      </c>
      <c r="AS26" s="34">
        <v>0</v>
      </c>
      <c r="AT26" s="34">
        <v>0</v>
      </c>
      <c r="AU26" s="34">
        <v>0</v>
      </c>
      <c r="AV26" s="34">
        <v>3.1792485629835006</v>
      </c>
      <c r="AW26" s="34">
        <v>28.352162243642699</v>
      </c>
      <c r="AX26" s="34">
        <v>3.6909669746450997</v>
      </c>
      <c r="AY26" s="34">
        <v>0</v>
      </c>
      <c r="AZ26" s="34">
        <v>24.228689348703305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1.1707391987337001</v>
      </c>
      <c r="BG26" s="34">
        <v>0.8484195290958001</v>
      </c>
      <c r="BH26" s="34">
        <v>0</v>
      </c>
      <c r="BI26" s="34">
        <v>0</v>
      </c>
      <c r="BJ26" s="34">
        <v>3.0487093518691002</v>
      </c>
      <c r="BK26" s="35">
        <f>SUM(C26:BJ26)</f>
        <v>293.50263925658044</v>
      </c>
    </row>
    <row r="27" spans="1:65" x14ac:dyDescent="0.2">
      <c r="A27" s="15"/>
      <c r="B27" s="20" t="s">
        <v>90</v>
      </c>
      <c r="C27" s="32">
        <f>SUM(C23:C26)</f>
        <v>0</v>
      </c>
      <c r="D27" s="61">
        <f t="shared" ref="D27:BJ27" si="7">SUM(D23:D26)</f>
        <v>53.691875429325698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61">
        <f t="shared" si="7"/>
        <v>3.0343933043536984</v>
      </c>
      <c r="I27" s="61">
        <f t="shared" si="7"/>
        <v>29.8571454181603</v>
      </c>
      <c r="J27" s="61">
        <f t="shared" si="7"/>
        <v>13.359454575805797</v>
      </c>
      <c r="K27" s="61">
        <f t="shared" si="7"/>
        <v>0</v>
      </c>
      <c r="L27" s="61">
        <f t="shared" si="7"/>
        <v>25.305242639058598</v>
      </c>
      <c r="M27" s="32">
        <f t="shared" si="7"/>
        <v>0</v>
      </c>
      <c r="N27" s="32">
        <f t="shared" si="7"/>
        <v>0</v>
      </c>
      <c r="O27" s="32">
        <f t="shared" si="7"/>
        <v>0</v>
      </c>
      <c r="P27" s="32">
        <f t="shared" si="7"/>
        <v>0</v>
      </c>
      <c r="Q27" s="32">
        <f t="shared" si="7"/>
        <v>0</v>
      </c>
      <c r="R27" s="61">
        <f t="shared" si="7"/>
        <v>2.2435542395805008</v>
      </c>
      <c r="S27" s="61">
        <f t="shared" si="7"/>
        <v>0.47884964967700006</v>
      </c>
      <c r="T27" s="61">
        <f t="shared" si="7"/>
        <v>11.402173045999598</v>
      </c>
      <c r="U27" s="61">
        <f t="shared" si="7"/>
        <v>0</v>
      </c>
      <c r="V27" s="61">
        <f t="shared" si="7"/>
        <v>2.6803491629661007</v>
      </c>
      <c r="W27" s="32">
        <f t="shared" si="7"/>
        <v>0</v>
      </c>
      <c r="X27" s="61">
        <f t="shared" si="7"/>
        <v>0</v>
      </c>
      <c r="Y27" s="32">
        <f t="shared" si="7"/>
        <v>0</v>
      </c>
      <c r="Z27" s="32">
        <f t="shared" si="7"/>
        <v>0</v>
      </c>
      <c r="AA27" s="32">
        <f t="shared" si="7"/>
        <v>0</v>
      </c>
      <c r="AB27" s="61">
        <f t="shared" si="7"/>
        <v>5.5662283447439034</v>
      </c>
      <c r="AC27" s="61">
        <f t="shared" si="7"/>
        <v>22.487541144352907</v>
      </c>
      <c r="AD27" s="61">
        <f t="shared" si="7"/>
        <v>11.7112619866126</v>
      </c>
      <c r="AE27" s="61">
        <f t="shared" si="7"/>
        <v>0</v>
      </c>
      <c r="AF27" s="61">
        <f t="shared" si="7"/>
        <v>44.854741043052087</v>
      </c>
      <c r="AG27" s="32">
        <f t="shared" si="7"/>
        <v>0</v>
      </c>
      <c r="AH27" s="32">
        <f t="shared" si="7"/>
        <v>0</v>
      </c>
      <c r="AI27" s="32">
        <f t="shared" si="7"/>
        <v>0</v>
      </c>
      <c r="AJ27" s="32">
        <f t="shared" si="7"/>
        <v>0</v>
      </c>
      <c r="AK27" s="32">
        <f t="shared" si="7"/>
        <v>0</v>
      </c>
      <c r="AL27" s="61">
        <f t="shared" si="7"/>
        <v>5.4812612112213008</v>
      </c>
      <c r="AM27" s="61">
        <f t="shared" si="7"/>
        <v>10.556973642353698</v>
      </c>
      <c r="AN27" s="61">
        <f t="shared" si="7"/>
        <v>19.904340912869898</v>
      </c>
      <c r="AO27" s="61">
        <f t="shared" si="7"/>
        <v>0</v>
      </c>
      <c r="AP27" s="61">
        <f t="shared" si="7"/>
        <v>21.264964292373811</v>
      </c>
      <c r="AQ27" s="32">
        <f t="shared" si="7"/>
        <v>0</v>
      </c>
      <c r="AR27" s="67">
        <f t="shared" si="7"/>
        <v>0</v>
      </c>
      <c r="AS27" s="32">
        <f t="shared" si="7"/>
        <v>0</v>
      </c>
      <c r="AT27" s="32">
        <f t="shared" si="7"/>
        <v>0</v>
      </c>
      <c r="AU27" s="32">
        <f t="shared" si="7"/>
        <v>0</v>
      </c>
      <c r="AV27" s="61">
        <f t="shared" si="7"/>
        <v>6.9284177264125013</v>
      </c>
      <c r="AW27" s="61">
        <f t="shared" si="7"/>
        <v>41.200192513706398</v>
      </c>
      <c r="AX27" s="61">
        <f t="shared" si="7"/>
        <v>3.6909669746450997</v>
      </c>
      <c r="AY27" s="61">
        <f t="shared" si="7"/>
        <v>0</v>
      </c>
      <c r="AZ27" s="61">
        <f t="shared" si="7"/>
        <v>32.574070011731607</v>
      </c>
      <c r="BA27" s="32">
        <f t="shared" si="7"/>
        <v>0</v>
      </c>
      <c r="BB27" s="32">
        <f t="shared" si="7"/>
        <v>0</v>
      </c>
      <c r="BC27" s="32">
        <f t="shared" si="7"/>
        <v>0</v>
      </c>
      <c r="BD27" s="32">
        <f t="shared" si="7"/>
        <v>0</v>
      </c>
      <c r="BE27" s="32">
        <f t="shared" si="7"/>
        <v>0</v>
      </c>
      <c r="BF27" s="61">
        <f t="shared" si="7"/>
        <v>1.9090723337251001</v>
      </c>
      <c r="BG27" s="61">
        <f t="shared" si="7"/>
        <v>1.9056497291924002</v>
      </c>
      <c r="BH27" s="61">
        <f t="shared" si="7"/>
        <v>1.4809465921611999</v>
      </c>
      <c r="BI27" s="61">
        <f t="shared" si="7"/>
        <v>0</v>
      </c>
      <c r="BJ27" s="61">
        <f t="shared" si="7"/>
        <v>4.4965100055458</v>
      </c>
      <c r="BK27" s="32">
        <f>SUM(BK23:BK26)</f>
        <v>378.06617592962766</v>
      </c>
    </row>
    <row r="28" spans="1:65" x14ac:dyDescent="0.2">
      <c r="A28" s="15"/>
      <c r="B28" s="21" t="s">
        <v>80</v>
      </c>
      <c r="C28" s="32">
        <f t="shared" ref="C28:AH28" si="8">C9+C12+C15+C18+C21+C27</f>
        <v>0</v>
      </c>
      <c r="D28" s="61">
        <f t="shared" si="8"/>
        <v>184.2179488684985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61">
        <f t="shared" si="8"/>
        <v>10.557932521138381</v>
      </c>
      <c r="I28" s="61">
        <f t="shared" si="8"/>
        <v>240.18931982860897</v>
      </c>
      <c r="J28" s="61">
        <f t="shared" si="8"/>
        <v>26.523976370869896</v>
      </c>
      <c r="K28" s="61">
        <f t="shared" si="8"/>
        <v>0</v>
      </c>
      <c r="L28" s="61">
        <f t="shared" si="8"/>
        <v>94.848147476045597</v>
      </c>
      <c r="M28" s="32">
        <f t="shared" si="8"/>
        <v>0</v>
      </c>
      <c r="N28" s="32">
        <f t="shared" si="8"/>
        <v>0</v>
      </c>
      <c r="O28" s="32">
        <f t="shared" si="8"/>
        <v>0</v>
      </c>
      <c r="P28" s="32">
        <f t="shared" si="8"/>
        <v>0</v>
      </c>
      <c r="Q28" s="32">
        <f t="shared" si="8"/>
        <v>0</v>
      </c>
      <c r="R28" s="61">
        <f t="shared" si="8"/>
        <v>6.753490633661893</v>
      </c>
      <c r="S28" s="61">
        <f t="shared" si="8"/>
        <v>1.5799721292892002</v>
      </c>
      <c r="T28" s="61">
        <f t="shared" si="8"/>
        <v>33.7194070735152</v>
      </c>
      <c r="U28" s="61">
        <f t="shared" si="8"/>
        <v>0</v>
      </c>
      <c r="V28" s="61">
        <f t="shared" si="8"/>
        <v>11.4560473993144</v>
      </c>
      <c r="W28" s="32">
        <f t="shared" si="8"/>
        <v>0</v>
      </c>
      <c r="X28" s="61">
        <f t="shared" si="8"/>
        <v>0</v>
      </c>
      <c r="Y28" s="32">
        <f t="shared" si="8"/>
        <v>0</v>
      </c>
      <c r="Z28" s="32">
        <f t="shared" si="8"/>
        <v>0</v>
      </c>
      <c r="AA28" s="32">
        <f t="shared" si="8"/>
        <v>0</v>
      </c>
      <c r="AB28" s="61">
        <f t="shared" si="8"/>
        <v>8.5770260635354045</v>
      </c>
      <c r="AC28" s="61">
        <f t="shared" si="8"/>
        <v>154.14405920412261</v>
      </c>
      <c r="AD28" s="61">
        <f t="shared" si="8"/>
        <v>21.263715116515399</v>
      </c>
      <c r="AE28" s="61">
        <f t="shared" si="8"/>
        <v>0</v>
      </c>
      <c r="AF28" s="61">
        <f t="shared" si="8"/>
        <v>78.417786619908895</v>
      </c>
      <c r="AG28" s="32">
        <f t="shared" si="8"/>
        <v>0</v>
      </c>
      <c r="AH28" s="32">
        <f t="shared" si="8"/>
        <v>0</v>
      </c>
      <c r="AI28" s="32">
        <f t="shared" ref="AI28:BK28" si="9">AI9+AI12+AI15+AI18+AI21+AI27</f>
        <v>0</v>
      </c>
      <c r="AJ28" s="32">
        <f t="shared" si="9"/>
        <v>0</v>
      </c>
      <c r="AK28" s="32">
        <f t="shared" si="9"/>
        <v>0</v>
      </c>
      <c r="AL28" s="61">
        <f t="shared" si="9"/>
        <v>8.2197668931053016</v>
      </c>
      <c r="AM28" s="61">
        <f t="shared" si="9"/>
        <v>46.271019246158602</v>
      </c>
      <c r="AN28" s="61">
        <f t="shared" si="9"/>
        <v>64.605916820868202</v>
      </c>
      <c r="AO28" s="61">
        <f t="shared" si="9"/>
        <v>0</v>
      </c>
      <c r="AP28" s="61">
        <f t="shared" si="9"/>
        <v>40.689856696460396</v>
      </c>
      <c r="AQ28" s="32">
        <f t="shared" si="9"/>
        <v>0</v>
      </c>
      <c r="AR28" s="67">
        <f t="shared" si="9"/>
        <v>0</v>
      </c>
      <c r="AS28" s="32">
        <f t="shared" si="9"/>
        <v>0</v>
      </c>
      <c r="AT28" s="32">
        <f t="shared" si="9"/>
        <v>0</v>
      </c>
      <c r="AU28" s="32">
        <f t="shared" si="9"/>
        <v>0</v>
      </c>
      <c r="AV28" s="61">
        <f t="shared" si="9"/>
        <v>14.449496362574109</v>
      </c>
      <c r="AW28" s="61">
        <f t="shared" si="9"/>
        <v>53.813266411671798</v>
      </c>
      <c r="AX28" s="61">
        <f t="shared" si="9"/>
        <v>4.2085127653546994</v>
      </c>
      <c r="AY28" s="61">
        <f t="shared" si="9"/>
        <v>0</v>
      </c>
      <c r="AZ28" s="61">
        <f t="shared" si="9"/>
        <v>59.852975219044403</v>
      </c>
      <c r="BA28" s="32">
        <f t="shared" si="9"/>
        <v>0</v>
      </c>
      <c r="BB28" s="32">
        <f t="shared" si="9"/>
        <v>0</v>
      </c>
      <c r="BC28" s="32">
        <f t="shared" si="9"/>
        <v>0</v>
      </c>
      <c r="BD28" s="32">
        <f t="shared" si="9"/>
        <v>0</v>
      </c>
      <c r="BE28" s="32">
        <f t="shared" si="9"/>
        <v>0</v>
      </c>
      <c r="BF28" s="61">
        <f t="shared" si="9"/>
        <v>3.8206169862571997</v>
      </c>
      <c r="BG28" s="61">
        <f t="shared" si="9"/>
        <v>2.0051030464502002</v>
      </c>
      <c r="BH28" s="61">
        <f t="shared" si="9"/>
        <v>4.6161937220641995</v>
      </c>
      <c r="BI28" s="61">
        <f t="shared" si="9"/>
        <v>0</v>
      </c>
      <c r="BJ28" s="61">
        <f t="shared" si="9"/>
        <v>7.4347270286403004</v>
      </c>
      <c r="BK28" s="32">
        <f t="shared" si="9"/>
        <v>1182.2362805036739</v>
      </c>
    </row>
    <row r="29" spans="1:65" x14ac:dyDescent="0.2">
      <c r="A29" s="15"/>
      <c r="B29" s="22"/>
      <c r="C29" s="99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1"/>
    </row>
    <row r="30" spans="1:65" x14ac:dyDescent="0.2">
      <c r="A30" s="15" t="s">
        <v>1</v>
      </c>
      <c r="B30" s="18" t="s">
        <v>7</v>
      </c>
      <c r="C30" s="99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1"/>
    </row>
    <row r="31" spans="1:65" s="4" customFormat="1" x14ac:dyDescent="0.2">
      <c r="A31" s="15" t="s">
        <v>76</v>
      </c>
      <c r="B31" s="19" t="s">
        <v>2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10"/>
      <c r="BL31" s="84"/>
      <c r="BM31" s="43"/>
    </row>
    <row r="32" spans="1:65" s="42" customFormat="1" x14ac:dyDescent="0.2">
      <c r="A32" s="39"/>
      <c r="B32" s="40" t="s">
        <v>106</v>
      </c>
      <c r="C32" s="34">
        <v>0</v>
      </c>
      <c r="D32" s="34">
        <v>1.0482794583869999</v>
      </c>
      <c r="E32" s="34">
        <v>0</v>
      </c>
      <c r="F32" s="34">
        <v>0</v>
      </c>
      <c r="G32" s="34">
        <v>0</v>
      </c>
      <c r="H32" s="34">
        <v>17.705328838127997</v>
      </c>
      <c r="I32" s="34">
        <v>0.50970357419180001</v>
      </c>
      <c r="J32" s="34">
        <v>0</v>
      </c>
      <c r="K32" s="34">
        <v>0</v>
      </c>
      <c r="L32" s="34">
        <v>2.4379370550294004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12.716765486817234</v>
      </c>
      <c r="S32" s="34">
        <v>0.76894179951480002</v>
      </c>
      <c r="T32" s="34">
        <v>0</v>
      </c>
      <c r="U32" s="34">
        <v>0</v>
      </c>
      <c r="V32" s="34">
        <v>0.78688279780510006</v>
      </c>
      <c r="W32" s="34">
        <v>0</v>
      </c>
      <c r="X32" s="34">
        <v>5.6449032199999999E-5</v>
      </c>
      <c r="Y32" s="34">
        <v>0</v>
      </c>
      <c r="Z32" s="34">
        <v>0</v>
      </c>
      <c r="AA32" s="34">
        <v>0</v>
      </c>
      <c r="AB32" s="34">
        <v>75.578803506061007</v>
      </c>
      <c r="AC32" s="34">
        <v>3.007409412121901</v>
      </c>
      <c r="AD32" s="34">
        <v>0</v>
      </c>
      <c r="AE32" s="34">
        <v>0</v>
      </c>
      <c r="AF32" s="34">
        <v>13.903138106503503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34">
        <v>71.578892128780822</v>
      </c>
      <c r="AM32" s="34">
        <v>1.7246951745755998</v>
      </c>
      <c r="AN32" s="34">
        <v>0</v>
      </c>
      <c r="AO32" s="34">
        <v>0</v>
      </c>
      <c r="AP32" s="34">
        <v>8.2339103951509021</v>
      </c>
      <c r="AQ32" s="34">
        <v>0</v>
      </c>
      <c r="AR32" s="65">
        <v>0</v>
      </c>
      <c r="AS32" s="34">
        <v>0</v>
      </c>
      <c r="AT32" s="34">
        <v>0</v>
      </c>
      <c r="AU32" s="34">
        <v>0</v>
      </c>
      <c r="AV32" s="34">
        <v>191.00178564103641</v>
      </c>
      <c r="AW32" s="34">
        <v>15.286007733784116</v>
      </c>
      <c r="AX32" s="34">
        <v>0</v>
      </c>
      <c r="AY32" s="34">
        <v>0</v>
      </c>
      <c r="AZ32" s="34">
        <v>33.331293620208193</v>
      </c>
      <c r="BA32" s="34">
        <v>0</v>
      </c>
      <c r="BB32" s="34">
        <v>0</v>
      </c>
      <c r="BC32" s="34">
        <v>0</v>
      </c>
      <c r="BD32" s="34">
        <v>0</v>
      </c>
      <c r="BE32" s="34">
        <v>0</v>
      </c>
      <c r="BF32" s="34">
        <v>42.363616314994999</v>
      </c>
      <c r="BG32" s="34">
        <v>1.0819831679317</v>
      </c>
      <c r="BH32" s="34">
        <v>0</v>
      </c>
      <c r="BI32" s="34">
        <v>0</v>
      </c>
      <c r="BJ32" s="34">
        <v>3.4547710081900993</v>
      </c>
      <c r="BK32" s="41">
        <f>SUM(C32:BJ32)</f>
        <v>496.52020166824479</v>
      </c>
      <c r="BL32" s="87"/>
      <c r="BM32" s="43"/>
    </row>
    <row r="33" spans="1:65" s="4" customFormat="1" x14ac:dyDescent="0.2">
      <c r="A33" s="15"/>
      <c r="B33" s="20" t="s">
        <v>85</v>
      </c>
      <c r="C33" s="32">
        <f>SUM(C32)</f>
        <v>0</v>
      </c>
      <c r="D33" s="61">
        <f t="shared" ref="D33:BJ33" si="10">SUM(D32)</f>
        <v>1.0482794583869999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61">
        <f t="shared" si="10"/>
        <v>17.705328838127997</v>
      </c>
      <c r="I33" s="61">
        <f t="shared" si="10"/>
        <v>0.50970357419180001</v>
      </c>
      <c r="J33" s="61">
        <f t="shared" si="10"/>
        <v>0</v>
      </c>
      <c r="K33" s="61">
        <f t="shared" si="10"/>
        <v>0</v>
      </c>
      <c r="L33" s="61">
        <f t="shared" si="10"/>
        <v>2.4379370550294004</v>
      </c>
      <c r="M33" s="32">
        <f t="shared" si="10"/>
        <v>0</v>
      </c>
      <c r="N33" s="32">
        <f t="shared" si="10"/>
        <v>0</v>
      </c>
      <c r="O33" s="32">
        <f t="shared" si="10"/>
        <v>0</v>
      </c>
      <c r="P33" s="32">
        <f t="shared" si="10"/>
        <v>0</v>
      </c>
      <c r="Q33" s="32">
        <f t="shared" si="10"/>
        <v>0</v>
      </c>
      <c r="R33" s="61">
        <f t="shared" si="10"/>
        <v>12.716765486817234</v>
      </c>
      <c r="S33" s="61">
        <f t="shared" si="10"/>
        <v>0.76894179951480002</v>
      </c>
      <c r="T33" s="61">
        <f t="shared" si="10"/>
        <v>0</v>
      </c>
      <c r="U33" s="61">
        <f t="shared" si="10"/>
        <v>0</v>
      </c>
      <c r="V33" s="61">
        <f t="shared" si="10"/>
        <v>0.78688279780510006</v>
      </c>
      <c r="W33" s="32">
        <f t="shared" si="10"/>
        <v>0</v>
      </c>
      <c r="X33" s="61">
        <f t="shared" si="10"/>
        <v>5.6449032199999999E-5</v>
      </c>
      <c r="Y33" s="32">
        <f t="shared" si="10"/>
        <v>0</v>
      </c>
      <c r="Z33" s="32">
        <f t="shared" si="10"/>
        <v>0</v>
      </c>
      <c r="AA33" s="32">
        <f t="shared" si="10"/>
        <v>0</v>
      </c>
      <c r="AB33" s="61">
        <f t="shared" si="10"/>
        <v>75.578803506061007</v>
      </c>
      <c r="AC33" s="61">
        <f t="shared" si="10"/>
        <v>3.007409412121901</v>
      </c>
      <c r="AD33" s="61">
        <f t="shared" si="10"/>
        <v>0</v>
      </c>
      <c r="AE33" s="61">
        <f t="shared" si="10"/>
        <v>0</v>
      </c>
      <c r="AF33" s="61">
        <f t="shared" si="10"/>
        <v>13.903138106503503</v>
      </c>
      <c r="AG33" s="32">
        <f t="shared" si="10"/>
        <v>0</v>
      </c>
      <c r="AH33" s="32">
        <f t="shared" si="10"/>
        <v>0</v>
      </c>
      <c r="AI33" s="32">
        <f t="shared" si="10"/>
        <v>0</v>
      </c>
      <c r="AJ33" s="32">
        <f t="shared" si="10"/>
        <v>0</v>
      </c>
      <c r="AK33" s="32">
        <f t="shared" si="10"/>
        <v>0</v>
      </c>
      <c r="AL33" s="61">
        <f t="shared" si="10"/>
        <v>71.578892128780822</v>
      </c>
      <c r="AM33" s="61">
        <f t="shared" si="10"/>
        <v>1.7246951745755998</v>
      </c>
      <c r="AN33" s="61">
        <f t="shared" si="10"/>
        <v>0</v>
      </c>
      <c r="AO33" s="61">
        <f t="shared" si="10"/>
        <v>0</v>
      </c>
      <c r="AP33" s="61">
        <f t="shared" si="10"/>
        <v>8.2339103951509021</v>
      </c>
      <c r="AQ33" s="32">
        <f t="shared" si="10"/>
        <v>0</v>
      </c>
      <c r="AR33" s="67">
        <f t="shared" si="10"/>
        <v>0</v>
      </c>
      <c r="AS33" s="32">
        <f t="shared" si="10"/>
        <v>0</v>
      </c>
      <c r="AT33" s="32">
        <f t="shared" si="10"/>
        <v>0</v>
      </c>
      <c r="AU33" s="32">
        <f t="shared" si="10"/>
        <v>0</v>
      </c>
      <c r="AV33" s="61">
        <f t="shared" si="10"/>
        <v>191.00178564103641</v>
      </c>
      <c r="AW33" s="61">
        <f t="shared" si="10"/>
        <v>15.286007733784116</v>
      </c>
      <c r="AX33" s="61">
        <f t="shared" si="10"/>
        <v>0</v>
      </c>
      <c r="AY33" s="61">
        <f t="shared" si="10"/>
        <v>0</v>
      </c>
      <c r="AZ33" s="61">
        <f t="shared" si="10"/>
        <v>33.331293620208193</v>
      </c>
      <c r="BA33" s="32">
        <f t="shared" si="10"/>
        <v>0</v>
      </c>
      <c r="BB33" s="32">
        <f t="shared" si="10"/>
        <v>0</v>
      </c>
      <c r="BC33" s="32">
        <f t="shared" si="10"/>
        <v>0</v>
      </c>
      <c r="BD33" s="32">
        <f t="shared" si="10"/>
        <v>0</v>
      </c>
      <c r="BE33" s="32">
        <f t="shared" si="10"/>
        <v>0</v>
      </c>
      <c r="BF33" s="32">
        <f t="shared" si="10"/>
        <v>42.363616314994999</v>
      </c>
      <c r="BG33" s="32">
        <f t="shared" si="10"/>
        <v>1.0819831679317</v>
      </c>
      <c r="BH33" s="32">
        <f t="shared" si="10"/>
        <v>0</v>
      </c>
      <c r="BI33" s="32">
        <f t="shared" si="10"/>
        <v>0</v>
      </c>
      <c r="BJ33" s="32">
        <f t="shared" si="10"/>
        <v>3.4547710081900993</v>
      </c>
      <c r="BK33" s="32">
        <f>SUM(BK32)</f>
        <v>496.52020166824479</v>
      </c>
      <c r="BL33" s="84"/>
      <c r="BM33" s="84"/>
    </row>
    <row r="34" spans="1:65" x14ac:dyDescent="0.2">
      <c r="A34" s="15" t="s">
        <v>77</v>
      </c>
      <c r="B34" s="19" t="s">
        <v>15</v>
      </c>
      <c r="C34" s="99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1"/>
    </row>
    <row r="35" spans="1:65" x14ac:dyDescent="0.2">
      <c r="A35" s="15"/>
      <c r="B35" s="28" t="s">
        <v>129</v>
      </c>
      <c r="C35" s="34">
        <v>0</v>
      </c>
      <c r="D35" s="34">
        <v>1.174984208258</v>
      </c>
      <c r="E35" s="34">
        <v>0</v>
      </c>
      <c r="F35" s="34">
        <v>0</v>
      </c>
      <c r="G35" s="34">
        <v>0</v>
      </c>
      <c r="H35" s="34">
        <v>7.8290909461184954</v>
      </c>
      <c r="I35" s="34">
        <v>0.98971403777369993</v>
      </c>
      <c r="J35" s="34">
        <v>0</v>
      </c>
      <c r="K35" s="34">
        <v>0</v>
      </c>
      <c r="L35" s="34">
        <v>5.8193415621907008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3.4529068998702983</v>
      </c>
      <c r="S35" s="34">
        <v>4.6356079999700005E-2</v>
      </c>
      <c r="T35" s="34">
        <v>0</v>
      </c>
      <c r="U35" s="34">
        <v>0</v>
      </c>
      <c r="V35" s="34">
        <v>0.80324197457752544</v>
      </c>
      <c r="W35" s="34">
        <v>0</v>
      </c>
      <c r="X35" s="34">
        <v>4.0320593539999998E-4</v>
      </c>
      <c r="Y35" s="34">
        <v>0</v>
      </c>
      <c r="Z35" s="34">
        <v>0</v>
      </c>
      <c r="AA35" s="34">
        <v>0</v>
      </c>
      <c r="AB35" s="34">
        <v>47.85923974548863</v>
      </c>
      <c r="AC35" s="34">
        <v>18.859216776546599</v>
      </c>
      <c r="AD35" s="34">
        <v>0</v>
      </c>
      <c r="AE35" s="34">
        <v>0</v>
      </c>
      <c r="AF35" s="34">
        <v>25.570233339850596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50.35173594087918</v>
      </c>
      <c r="AM35" s="34">
        <v>1.5921715879345997</v>
      </c>
      <c r="AN35" s="34">
        <v>0</v>
      </c>
      <c r="AO35" s="34">
        <v>0</v>
      </c>
      <c r="AP35" s="34">
        <v>13.946363929628808</v>
      </c>
      <c r="AQ35" s="34">
        <v>0</v>
      </c>
      <c r="AR35" s="65">
        <v>0</v>
      </c>
      <c r="AS35" s="34">
        <v>0</v>
      </c>
      <c r="AT35" s="34">
        <v>0</v>
      </c>
      <c r="AU35" s="34">
        <v>0</v>
      </c>
      <c r="AV35" s="34">
        <v>111.13611817894457</v>
      </c>
      <c r="AW35" s="34">
        <v>11.490850157736901</v>
      </c>
      <c r="AX35" s="34">
        <v>0</v>
      </c>
      <c r="AY35" s="34">
        <v>0</v>
      </c>
      <c r="AZ35" s="34">
        <v>49.544875221171345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20.252247482520819</v>
      </c>
      <c r="BG35" s="34">
        <v>2.6198298491929002</v>
      </c>
      <c r="BH35" s="34">
        <v>0</v>
      </c>
      <c r="BI35" s="34">
        <v>0</v>
      </c>
      <c r="BJ35" s="34">
        <v>4.6898773354805989</v>
      </c>
      <c r="BK35" s="35">
        <f>SUM(C35:BJ35)</f>
        <v>378.02879846009944</v>
      </c>
    </row>
    <row r="36" spans="1:65" x14ac:dyDescent="0.2">
      <c r="A36" s="15"/>
      <c r="B36" s="28" t="s">
        <v>125</v>
      </c>
      <c r="C36" s="34">
        <v>0</v>
      </c>
      <c r="D36" s="34">
        <v>0.86271829748380002</v>
      </c>
      <c r="E36" s="34">
        <v>0</v>
      </c>
      <c r="F36" s="34">
        <v>0</v>
      </c>
      <c r="G36" s="34">
        <v>0</v>
      </c>
      <c r="H36" s="34">
        <v>0.75991283879599969</v>
      </c>
      <c r="I36" s="34">
        <v>5.9755034838000001E-3</v>
      </c>
      <c r="J36" s="34">
        <v>0</v>
      </c>
      <c r="K36" s="34">
        <v>0</v>
      </c>
      <c r="L36" s="34">
        <v>1.2460256350633998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0.64808494750589984</v>
      </c>
      <c r="S36" s="34">
        <v>2.0653949580500004E-2</v>
      </c>
      <c r="T36" s="34">
        <v>0</v>
      </c>
      <c r="U36" s="34">
        <v>0</v>
      </c>
      <c r="V36" s="34">
        <v>0.43578968919319999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19.507574042657602</v>
      </c>
      <c r="AC36" s="34">
        <v>2.3315250488373995</v>
      </c>
      <c r="AD36" s="34">
        <v>0.16586451612899999</v>
      </c>
      <c r="AE36" s="34">
        <v>0</v>
      </c>
      <c r="AF36" s="34">
        <v>22.201585257731587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4">
        <v>21.430746020377907</v>
      </c>
      <c r="AM36" s="34">
        <v>1.6466962335800999</v>
      </c>
      <c r="AN36" s="34">
        <v>0</v>
      </c>
      <c r="AO36" s="34">
        <v>0</v>
      </c>
      <c r="AP36" s="34">
        <v>13.443111952604101</v>
      </c>
      <c r="AQ36" s="34">
        <v>0</v>
      </c>
      <c r="AR36" s="65">
        <v>0</v>
      </c>
      <c r="AS36" s="34">
        <v>0</v>
      </c>
      <c r="AT36" s="34">
        <v>0</v>
      </c>
      <c r="AU36" s="34">
        <v>0</v>
      </c>
      <c r="AV36" s="34">
        <v>1.7345705045654984</v>
      </c>
      <c r="AW36" s="34">
        <v>1.0744373115157999</v>
      </c>
      <c r="AX36" s="34">
        <v>0</v>
      </c>
      <c r="AY36" s="34">
        <v>0</v>
      </c>
      <c r="AZ36" s="34">
        <v>2.2812796233535999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1.0627160350865994</v>
      </c>
      <c r="BG36" s="34">
        <v>5.6062206451599997E-2</v>
      </c>
      <c r="BH36" s="34">
        <v>0</v>
      </c>
      <c r="BI36" s="34">
        <v>0</v>
      </c>
      <c r="BJ36" s="34">
        <v>1.3958055946759</v>
      </c>
      <c r="BK36" s="35">
        <f>SUM(C36:BJ36)</f>
        <v>92.311135208673278</v>
      </c>
    </row>
    <row r="37" spans="1:65" x14ac:dyDescent="0.2">
      <c r="A37" s="15"/>
      <c r="B37" s="28" t="s">
        <v>116</v>
      </c>
      <c r="C37" s="34">
        <v>0</v>
      </c>
      <c r="D37" s="34">
        <v>0.78357126829029999</v>
      </c>
      <c r="E37" s="34">
        <v>0</v>
      </c>
      <c r="F37" s="34">
        <v>0</v>
      </c>
      <c r="G37" s="34">
        <v>0</v>
      </c>
      <c r="H37" s="34">
        <v>2.2755042439456035</v>
      </c>
      <c r="I37" s="34">
        <v>1.25496774192E-2</v>
      </c>
      <c r="J37" s="34">
        <v>0</v>
      </c>
      <c r="K37" s="34">
        <v>0</v>
      </c>
      <c r="L37" s="34">
        <v>0.73505319212780018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1.8311269927222023</v>
      </c>
      <c r="S37" s="34">
        <v>1.8817227812580002</v>
      </c>
      <c r="T37" s="34">
        <v>0</v>
      </c>
      <c r="U37" s="34">
        <v>0</v>
      </c>
      <c r="V37" s="34">
        <v>0.208942235935</v>
      </c>
      <c r="W37" s="34">
        <v>0</v>
      </c>
      <c r="X37" s="34">
        <v>1.048337419E-4</v>
      </c>
      <c r="Y37" s="34">
        <v>0</v>
      </c>
      <c r="Z37" s="34">
        <v>0</v>
      </c>
      <c r="AA37" s="34">
        <v>0</v>
      </c>
      <c r="AB37" s="34">
        <v>30.257660874191497</v>
      </c>
      <c r="AC37" s="34">
        <v>1.3450712737070996</v>
      </c>
      <c r="AD37" s="34">
        <v>0</v>
      </c>
      <c r="AE37" s="34">
        <v>0</v>
      </c>
      <c r="AF37" s="34">
        <v>21.758827704881625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34">
        <v>37.317303685337137</v>
      </c>
      <c r="AM37" s="34">
        <v>2.1839429617712995</v>
      </c>
      <c r="AN37" s="34">
        <v>0.1471709677419</v>
      </c>
      <c r="AO37" s="34">
        <v>0</v>
      </c>
      <c r="AP37" s="34">
        <v>14.180916169433099</v>
      </c>
      <c r="AQ37" s="34">
        <v>0</v>
      </c>
      <c r="AR37" s="65">
        <v>0</v>
      </c>
      <c r="AS37" s="34">
        <v>0</v>
      </c>
      <c r="AT37" s="34">
        <v>0</v>
      </c>
      <c r="AU37" s="34">
        <v>0</v>
      </c>
      <c r="AV37" s="34">
        <v>7.6085309282629598</v>
      </c>
      <c r="AW37" s="34">
        <v>5.6050460322199992E-2</v>
      </c>
      <c r="AX37" s="34">
        <v>0</v>
      </c>
      <c r="AY37" s="34">
        <v>0</v>
      </c>
      <c r="AZ37" s="34">
        <v>5.1395156998030016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3.7678597973498809</v>
      </c>
      <c r="BG37" s="34">
        <v>1.1424830967500001E-2</v>
      </c>
      <c r="BH37" s="34">
        <v>0</v>
      </c>
      <c r="BI37" s="34">
        <v>0</v>
      </c>
      <c r="BJ37" s="34">
        <v>0.86878210886990026</v>
      </c>
      <c r="BK37" s="35">
        <f>SUM(C37:BJ37)</f>
        <v>132.37163268807913</v>
      </c>
    </row>
    <row r="38" spans="1:65" x14ac:dyDescent="0.2">
      <c r="A38" s="15"/>
      <c r="B38" s="28" t="s">
        <v>123</v>
      </c>
      <c r="C38" s="34">
        <v>0</v>
      </c>
      <c r="D38" s="34">
        <v>0.6524853520967</v>
      </c>
      <c r="E38" s="34">
        <v>0</v>
      </c>
      <c r="F38" s="34">
        <v>0</v>
      </c>
      <c r="G38" s="34">
        <v>0</v>
      </c>
      <c r="H38" s="34">
        <v>1.2863556217247978</v>
      </c>
      <c r="I38" s="34">
        <v>2.4325436612799997E-2</v>
      </c>
      <c r="J38" s="34">
        <v>0</v>
      </c>
      <c r="K38" s="34">
        <v>0</v>
      </c>
      <c r="L38" s="34">
        <v>2.5770950647732005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0.83831488627619921</v>
      </c>
      <c r="S38" s="34">
        <v>3.1298222644999998E-2</v>
      </c>
      <c r="T38" s="34">
        <v>0</v>
      </c>
      <c r="U38" s="34">
        <v>0</v>
      </c>
      <c r="V38" s="34">
        <v>0.17962557509630001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17.28046949126157</v>
      </c>
      <c r="AC38" s="34">
        <v>2.4677737611913004</v>
      </c>
      <c r="AD38" s="34">
        <v>0</v>
      </c>
      <c r="AE38" s="34">
        <v>0</v>
      </c>
      <c r="AF38" s="34">
        <v>14.432663485178809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20.185034750967112</v>
      </c>
      <c r="AM38" s="34">
        <v>2.0103685087726997</v>
      </c>
      <c r="AN38" s="34">
        <v>0</v>
      </c>
      <c r="AO38" s="34">
        <v>0</v>
      </c>
      <c r="AP38" s="34">
        <v>9.8871974057954102</v>
      </c>
      <c r="AQ38" s="34">
        <v>0</v>
      </c>
      <c r="AR38" s="65">
        <v>0</v>
      </c>
      <c r="AS38" s="34">
        <v>0</v>
      </c>
      <c r="AT38" s="34">
        <v>0</v>
      </c>
      <c r="AU38" s="34">
        <v>0</v>
      </c>
      <c r="AV38" s="34">
        <v>4.751366308869601</v>
      </c>
      <c r="AW38" s="34">
        <v>0.14096631993479999</v>
      </c>
      <c r="AX38" s="34">
        <v>0</v>
      </c>
      <c r="AY38" s="34">
        <v>0</v>
      </c>
      <c r="AZ38" s="34">
        <v>3.3365319907384006</v>
      </c>
      <c r="BA38" s="34">
        <v>0</v>
      </c>
      <c r="BB38" s="34">
        <v>0</v>
      </c>
      <c r="BC38" s="34">
        <v>0</v>
      </c>
      <c r="BD38" s="34">
        <v>0</v>
      </c>
      <c r="BE38" s="34">
        <v>0</v>
      </c>
      <c r="BF38" s="34">
        <v>3.1878969747762023</v>
      </c>
      <c r="BG38" s="34">
        <v>0.54158275741920003</v>
      </c>
      <c r="BH38" s="34">
        <v>0</v>
      </c>
      <c r="BI38" s="34">
        <v>0</v>
      </c>
      <c r="BJ38" s="34">
        <v>1.7403660242567998</v>
      </c>
      <c r="BK38" s="35">
        <f t="shared" ref="BK38:BK41" si="11">SUM(C38:BJ38)</f>
        <v>85.551717938386915</v>
      </c>
    </row>
    <row r="39" spans="1:65" x14ac:dyDescent="0.2">
      <c r="A39" s="15"/>
      <c r="B39" s="28" t="s">
        <v>126</v>
      </c>
      <c r="C39" s="34">
        <v>0</v>
      </c>
      <c r="D39" s="34">
        <v>0.66495738529030002</v>
      </c>
      <c r="E39" s="34">
        <v>0</v>
      </c>
      <c r="F39" s="34">
        <v>0</v>
      </c>
      <c r="G39" s="34">
        <v>0</v>
      </c>
      <c r="H39" s="34">
        <v>1.5950742346200004</v>
      </c>
      <c r="I39" s="34">
        <v>2.2181875267094999</v>
      </c>
      <c r="J39" s="34">
        <v>0</v>
      </c>
      <c r="K39" s="34">
        <v>0</v>
      </c>
      <c r="L39" s="34">
        <v>0.93437240883780004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1.3308424470070999</v>
      </c>
      <c r="S39" s="34">
        <v>0.20947259319339998</v>
      </c>
      <c r="T39" s="34">
        <v>0</v>
      </c>
      <c r="U39" s="34">
        <v>0</v>
      </c>
      <c r="V39" s="34">
        <v>0.50551113983810014</v>
      </c>
      <c r="W39" s="34">
        <v>0</v>
      </c>
      <c r="X39" s="34">
        <v>1.3386435480000001E-4</v>
      </c>
      <c r="Y39" s="34">
        <v>0</v>
      </c>
      <c r="Z39" s="34">
        <v>0</v>
      </c>
      <c r="AA39" s="34">
        <v>0</v>
      </c>
      <c r="AB39" s="34">
        <v>10.732011839896002</v>
      </c>
      <c r="AC39" s="34">
        <v>1.0218722306444001</v>
      </c>
      <c r="AD39" s="34">
        <v>0</v>
      </c>
      <c r="AE39" s="34">
        <v>0</v>
      </c>
      <c r="AF39" s="34">
        <v>16.542554599698892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11.623573919821013</v>
      </c>
      <c r="AM39" s="34">
        <v>0.61044542490250009</v>
      </c>
      <c r="AN39" s="34">
        <v>0</v>
      </c>
      <c r="AO39" s="34">
        <v>0</v>
      </c>
      <c r="AP39" s="34">
        <v>6.9121132755409</v>
      </c>
      <c r="AQ39" s="34">
        <v>0</v>
      </c>
      <c r="AR39" s="65">
        <v>0</v>
      </c>
      <c r="AS39" s="34">
        <v>0</v>
      </c>
      <c r="AT39" s="34">
        <v>0</v>
      </c>
      <c r="AU39" s="34">
        <v>0</v>
      </c>
      <c r="AV39" s="34">
        <v>4.1582914480983106</v>
      </c>
      <c r="AW39" s="34">
        <v>0.10982006412860001</v>
      </c>
      <c r="AX39" s="34">
        <v>0</v>
      </c>
      <c r="AY39" s="34">
        <v>0</v>
      </c>
      <c r="AZ39" s="34">
        <v>4.8475858347069005</v>
      </c>
      <c r="BA39" s="34">
        <v>0</v>
      </c>
      <c r="BB39" s="34">
        <v>0</v>
      </c>
      <c r="BC39" s="34">
        <v>0</v>
      </c>
      <c r="BD39" s="34">
        <v>0</v>
      </c>
      <c r="BE39" s="34">
        <v>0</v>
      </c>
      <c r="BF39" s="34">
        <v>1.9009682732065996</v>
      </c>
      <c r="BG39" s="34">
        <v>0.90967700822559994</v>
      </c>
      <c r="BH39" s="34">
        <v>0</v>
      </c>
      <c r="BI39" s="34">
        <v>0</v>
      </c>
      <c r="BJ39" s="34">
        <v>0.54135464890199991</v>
      </c>
      <c r="BK39" s="35">
        <f t="shared" si="11"/>
        <v>67.368820167622729</v>
      </c>
    </row>
    <row r="40" spans="1:65" x14ac:dyDescent="0.2">
      <c r="A40" s="15"/>
      <c r="B40" s="28" t="s">
        <v>107</v>
      </c>
      <c r="C40" s="34">
        <v>0</v>
      </c>
      <c r="D40" s="34">
        <v>1.1162402653224999</v>
      </c>
      <c r="E40" s="34">
        <v>0</v>
      </c>
      <c r="F40" s="34">
        <v>0</v>
      </c>
      <c r="G40" s="34">
        <v>0</v>
      </c>
      <c r="H40" s="34">
        <v>15.317654724914917</v>
      </c>
      <c r="I40" s="34">
        <v>3.3874129970956006</v>
      </c>
      <c r="J40" s="34">
        <v>0</v>
      </c>
      <c r="K40" s="34">
        <v>0</v>
      </c>
      <c r="L40" s="34">
        <v>12.423034777832004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8.6913980052538111</v>
      </c>
      <c r="S40" s="34">
        <v>1.6252528121930998</v>
      </c>
      <c r="T40" s="34">
        <v>0</v>
      </c>
      <c r="U40" s="34">
        <v>0</v>
      </c>
      <c r="V40" s="34">
        <v>2.3038367753517996</v>
      </c>
      <c r="W40" s="34">
        <v>0</v>
      </c>
      <c r="X40" s="34">
        <v>1.1591865483E-3</v>
      </c>
      <c r="Y40" s="34">
        <v>0</v>
      </c>
      <c r="Z40" s="34">
        <v>0</v>
      </c>
      <c r="AA40" s="34">
        <v>0</v>
      </c>
      <c r="AB40" s="34">
        <v>105.92269139026611</v>
      </c>
      <c r="AC40" s="34">
        <v>8.9368564992862023</v>
      </c>
      <c r="AD40" s="34">
        <v>2.3463701728385997</v>
      </c>
      <c r="AE40" s="34">
        <v>0</v>
      </c>
      <c r="AF40" s="34">
        <v>62.756665330763468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118.07907671723068</v>
      </c>
      <c r="AM40" s="34">
        <v>4.2825740081869981</v>
      </c>
      <c r="AN40" s="34">
        <v>0.51605568796770007</v>
      </c>
      <c r="AO40" s="34">
        <v>0</v>
      </c>
      <c r="AP40" s="34">
        <v>42.658815760704144</v>
      </c>
      <c r="AQ40" s="34">
        <v>0</v>
      </c>
      <c r="AR40" s="65">
        <v>0</v>
      </c>
      <c r="AS40" s="34">
        <v>0</v>
      </c>
      <c r="AT40" s="34">
        <v>0</v>
      </c>
      <c r="AU40" s="34">
        <v>0</v>
      </c>
      <c r="AV40" s="34">
        <v>87.613303210741719</v>
      </c>
      <c r="AW40" s="34">
        <v>5.2948049840277998</v>
      </c>
      <c r="AX40" s="34">
        <v>0</v>
      </c>
      <c r="AY40" s="34">
        <v>0</v>
      </c>
      <c r="AZ40" s="34">
        <v>46.81358625965521</v>
      </c>
      <c r="BA40" s="34">
        <v>0</v>
      </c>
      <c r="BB40" s="34">
        <v>0</v>
      </c>
      <c r="BC40" s="34">
        <v>0</v>
      </c>
      <c r="BD40" s="34">
        <v>0</v>
      </c>
      <c r="BE40" s="34">
        <v>0</v>
      </c>
      <c r="BF40" s="34">
        <v>25.576949471239665</v>
      </c>
      <c r="BG40" s="34">
        <v>1.1670462825796997</v>
      </c>
      <c r="BH40" s="34">
        <v>0</v>
      </c>
      <c r="BI40" s="34">
        <v>0</v>
      </c>
      <c r="BJ40" s="34">
        <v>6.3566509493817991</v>
      </c>
      <c r="BK40" s="35">
        <f t="shared" ref="BK40" si="12">SUM(C40:BJ40)</f>
        <v>563.18743626938181</v>
      </c>
    </row>
    <row r="41" spans="1:65" x14ac:dyDescent="0.2">
      <c r="A41" s="15"/>
      <c r="B41" s="28" t="s">
        <v>124</v>
      </c>
      <c r="C41" s="34">
        <v>0</v>
      </c>
      <c r="D41" s="34">
        <v>0.79735689906450002</v>
      </c>
      <c r="E41" s="34">
        <v>0</v>
      </c>
      <c r="F41" s="34">
        <v>0</v>
      </c>
      <c r="G41" s="34">
        <v>0</v>
      </c>
      <c r="H41" s="34">
        <v>0.81984385189510023</v>
      </c>
      <c r="I41" s="34">
        <v>6.3916129032200009E-2</v>
      </c>
      <c r="J41" s="34">
        <v>0</v>
      </c>
      <c r="K41" s="34">
        <v>0</v>
      </c>
      <c r="L41" s="34">
        <v>0.79510598648329989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0.99581184250790011</v>
      </c>
      <c r="S41" s="34">
        <v>0</v>
      </c>
      <c r="T41" s="34">
        <v>0</v>
      </c>
      <c r="U41" s="34">
        <v>0</v>
      </c>
      <c r="V41" s="34">
        <v>0.40180515110433701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22.05402003651718</v>
      </c>
      <c r="AC41" s="34">
        <v>3.0682987137399995</v>
      </c>
      <c r="AD41" s="34">
        <v>0</v>
      </c>
      <c r="AE41" s="34">
        <v>0</v>
      </c>
      <c r="AF41" s="34">
        <v>20.245715434437518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27.95746853323665</v>
      </c>
      <c r="AM41" s="34">
        <v>2.7533298721602</v>
      </c>
      <c r="AN41" s="34">
        <v>0</v>
      </c>
      <c r="AO41" s="34">
        <v>0</v>
      </c>
      <c r="AP41" s="34">
        <v>13.951113349180797</v>
      </c>
      <c r="AQ41" s="34">
        <v>0</v>
      </c>
      <c r="AR41" s="65">
        <v>0</v>
      </c>
      <c r="AS41" s="34">
        <v>0</v>
      </c>
      <c r="AT41" s="34">
        <v>0</v>
      </c>
      <c r="AU41" s="34">
        <v>0</v>
      </c>
      <c r="AV41" s="34">
        <v>3.3565735667525991</v>
      </c>
      <c r="AW41" s="34">
        <v>1.5382442257000002E-3</v>
      </c>
      <c r="AX41" s="34">
        <v>0</v>
      </c>
      <c r="AY41" s="34">
        <v>0</v>
      </c>
      <c r="AZ41" s="34">
        <v>1.2523572823215001</v>
      </c>
      <c r="BA41" s="34">
        <v>0</v>
      </c>
      <c r="BB41" s="34">
        <v>0</v>
      </c>
      <c r="BC41" s="34">
        <v>0</v>
      </c>
      <c r="BD41" s="34">
        <v>0</v>
      </c>
      <c r="BE41" s="34">
        <v>0</v>
      </c>
      <c r="BF41" s="34">
        <v>1.5625331907930979</v>
      </c>
      <c r="BG41" s="34">
        <v>0.16099887096770002</v>
      </c>
      <c r="BH41" s="34">
        <v>7.6666129032200006E-2</v>
      </c>
      <c r="BI41" s="34">
        <v>0</v>
      </c>
      <c r="BJ41" s="34">
        <v>0.50210219035420001</v>
      </c>
      <c r="BK41" s="35">
        <f t="shared" si="11"/>
        <v>100.81655527380669</v>
      </c>
    </row>
    <row r="42" spans="1:65" x14ac:dyDescent="0.2">
      <c r="A42" s="15"/>
      <c r="B42" s="28" t="s">
        <v>127</v>
      </c>
      <c r="C42" s="34">
        <v>0</v>
      </c>
      <c r="D42" s="34">
        <v>0.85991012703220004</v>
      </c>
      <c r="E42" s="34">
        <v>0</v>
      </c>
      <c r="F42" s="34">
        <v>0</v>
      </c>
      <c r="G42" s="34">
        <v>0</v>
      </c>
      <c r="H42" s="34">
        <v>3.2449951597124995</v>
      </c>
      <c r="I42" s="34">
        <v>0.10529876177379999</v>
      </c>
      <c r="J42" s="34">
        <v>0</v>
      </c>
      <c r="K42" s="34">
        <v>0</v>
      </c>
      <c r="L42" s="34">
        <v>1.0296490805473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2.3013884712298025</v>
      </c>
      <c r="S42" s="34">
        <v>0.16079476799969999</v>
      </c>
      <c r="T42" s="34">
        <v>0</v>
      </c>
      <c r="U42" s="34">
        <v>0</v>
      </c>
      <c r="V42" s="34">
        <v>0.52180756167669995</v>
      </c>
      <c r="W42" s="34">
        <v>0</v>
      </c>
      <c r="X42" s="34">
        <v>1.258004838E-4</v>
      </c>
      <c r="Y42" s="34">
        <v>0</v>
      </c>
      <c r="Z42" s="34">
        <v>0</v>
      </c>
      <c r="AA42" s="34">
        <v>0</v>
      </c>
      <c r="AB42" s="34">
        <v>48.895405621507798</v>
      </c>
      <c r="AC42" s="34">
        <v>5.1369906001908996</v>
      </c>
      <c r="AD42" s="34">
        <v>0</v>
      </c>
      <c r="AE42" s="34">
        <v>0</v>
      </c>
      <c r="AF42" s="34">
        <v>27.313118906240213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55.106404718579419</v>
      </c>
      <c r="AM42" s="34">
        <v>1.3976262530948003</v>
      </c>
      <c r="AN42" s="34">
        <v>0</v>
      </c>
      <c r="AO42" s="34">
        <v>0</v>
      </c>
      <c r="AP42" s="34">
        <v>13.852467771986312</v>
      </c>
      <c r="AQ42" s="34">
        <v>0</v>
      </c>
      <c r="AR42" s="65">
        <v>0</v>
      </c>
      <c r="AS42" s="34">
        <v>0</v>
      </c>
      <c r="AT42" s="34">
        <v>0</v>
      </c>
      <c r="AU42" s="34">
        <v>0</v>
      </c>
      <c r="AV42" s="34">
        <v>12.893946303543583</v>
      </c>
      <c r="AW42" s="34">
        <v>0.15448547919269998</v>
      </c>
      <c r="AX42" s="34">
        <v>0</v>
      </c>
      <c r="AY42" s="34">
        <v>0</v>
      </c>
      <c r="AZ42" s="34">
        <v>4.1744562463835013</v>
      </c>
      <c r="BA42" s="34">
        <v>0</v>
      </c>
      <c r="BB42" s="34">
        <v>0</v>
      </c>
      <c r="BC42" s="34">
        <v>0</v>
      </c>
      <c r="BD42" s="34">
        <v>0</v>
      </c>
      <c r="BE42" s="34">
        <v>0</v>
      </c>
      <c r="BF42" s="34">
        <v>6.0836530725318871</v>
      </c>
      <c r="BG42" s="34">
        <v>1.3839385651607001</v>
      </c>
      <c r="BH42" s="34">
        <v>0</v>
      </c>
      <c r="BI42" s="34">
        <v>0</v>
      </c>
      <c r="BJ42" s="34">
        <v>1.8403898739016999</v>
      </c>
      <c r="BK42" s="35">
        <f>SUM(C42:BJ42)</f>
        <v>186.45685314276929</v>
      </c>
    </row>
    <row r="43" spans="1:65" x14ac:dyDescent="0.2">
      <c r="A43" s="15"/>
      <c r="B43" s="28" t="s">
        <v>108</v>
      </c>
      <c r="C43" s="34">
        <v>0</v>
      </c>
      <c r="D43" s="34">
        <v>1.025644808387</v>
      </c>
      <c r="E43" s="34">
        <v>0</v>
      </c>
      <c r="F43" s="34">
        <v>0</v>
      </c>
      <c r="G43" s="34">
        <v>0</v>
      </c>
      <c r="H43" s="34">
        <v>8.4110798009446111</v>
      </c>
      <c r="I43" s="34">
        <v>50.257751216935304</v>
      </c>
      <c r="J43" s="34">
        <v>0</v>
      </c>
      <c r="K43" s="34">
        <v>0</v>
      </c>
      <c r="L43" s="34">
        <v>4.0003134843523993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5.0189722096544953</v>
      </c>
      <c r="S43" s="34">
        <v>11.422351163354598</v>
      </c>
      <c r="T43" s="34">
        <v>0</v>
      </c>
      <c r="U43" s="34">
        <v>0</v>
      </c>
      <c r="V43" s="34">
        <v>0.78276709128930011</v>
      </c>
      <c r="W43" s="34">
        <v>0</v>
      </c>
      <c r="X43" s="34">
        <v>1.6128322499999998E-5</v>
      </c>
      <c r="Y43" s="34">
        <v>0</v>
      </c>
      <c r="Z43" s="34">
        <v>0</v>
      </c>
      <c r="AA43" s="34">
        <v>0</v>
      </c>
      <c r="AB43" s="34">
        <v>24.254002305378329</v>
      </c>
      <c r="AC43" s="34">
        <v>19.137950011803998</v>
      </c>
      <c r="AD43" s="34">
        <v>0</v>
      </c>
      <c r="AE43" s="34">
        <v>0</v>
      </c>
      <c r="AF43" s="34">
        <v>10.269077170155601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20.851618634594757</v>
      </c>
      <c r="AM43" s="34">
        <v>0.9256188265791</v>
      </c>
      <c r="AN43" s="34">
        <v>0</v>
      </c>
      <c r="AO43" s="34">
        <v>0</v>
      </c>
      <c r="AP43" s="34">
        <v>3.2547487402869999</v>
      </c>
      <c r="AQ43" s="34">
        <v>0</v>
      </c>
      <c r="AR43" s="65">
        <v>0</v>
      </c>
      <c r="AS43" s="34">
        <v>0</v>
      </c>
      <c r="AT43" s="34">
        <v>0</v>
      </c>
      <c r="AU43" s="34">
        <v>0</v>
      </c>
      <c r="AV43" s="34">
        <v>27.700982726678937</v>
      </c>
      <c r="AW43" s="34">
        <v>1.2603250947081999</v>
      </c>
      <c r="AX43" s="34">
        <v>0</v>
      </c>
      <c r="AY43" s="34">
        <v>0</v>
      </c>
      <c r="AZ43" s="34">
        <v>8.0508923618032995</v>
      </c>
      <c r="BA43" s="34">
        <v>0</v>
      </c>
      <c r="BB43" s="34">
        <v>0</v>
      </c>
      <c r="BC43" s="34">
        <v>0</v>
      </c>
      <c r="BD43" s="34">
        <v>0</v>
      </c>
      <c r="BE43" s="34">
        <v>0</v>
      </c>
      <c r="BF43" s="34">
        <v>9.2309127819180006</v>
      </c>
      <c r="BG43" s="34">
        <v>0.113942026774</v>
      </c>
      <c r="BH43" s="34">
        <v>0</v>
      </c>
      <c r="BI43" s="34">
        <v>0</v>
      </c>
      <c r="BJ43" s="34">
        <v>1.3343271695477998</v>
      </c>
      <c r="BK43" s="35">
        <f>SUM(C43:BJ43)</f>
        <v>207.30329375346923</v>
      </c>
    </row>
    <row r="44" spans="1:65" x14ac:dyDescent="0.2">
      <c r="A44" s="15"/>
      <c r="B44" s="28" t="s">
        <v>109</v>
      </c>
      <c r="C44" s="34">
        <v>0</v>
      </c>
      <c r="D44" s="34">
        <v>1.0893271809032001</v>
      </c>
      <c r="E44" s="34">
        <v>0</v>
      </c>
      <c r="F44" s="34">
        <v>0</v>
      </c>
      <c r="G44" s="34">
        <v>0</v>
      </c>
      <c r="H44" s="34">
        <v>6.5868279651230965</v>
      </c>
      <c r="I44" s="34">
        <v>1.88640998707E-2</v>
      </c>
      <c r="J44" s="34">
        <v>0</v>
      </c>
      <c r="K44" s="34">
        <v>0</v>
      </c>
      <c r="L44" s="34">
        <v>2.0063132521276001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4.1112625021903986</v>
      </c>
      <c r="S44" s="34">
        <v>6.6145803220000001E-4</v>
      </c>
      <c r="T44" s="34">
        <v>0</v>
      </c>
      <c r="U44" s="34">
        <v>0</v>
      </c>
      <c r="V44" s="34">
        <v>0.34005248841899999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7.4441742011479999</v>
      </c>
      <c r="AC44" s="34">
        <v>0.25505976854820001</v>
      </c>
      <c r="AD44" s="34">
        <v>0</v>
      </c>
      <c r="AE44" s="34">
        <v>0</v>
      </c>
      <c r="AF44" s="34">
        <v>1.3572976701925998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5.0753831396956999</v>
      </c>
      <c r="AM44" s="34">
        <v>8.25876754514E-2</v>
      </c>
      <c r="AN44" s="34">
        <v>0</v>
      </c>
      <c r="AO44" s="34">
        <v>0</v>
      </c>
      <c r="AP44" s="34">
        <v>0.67333147987019992</v>
      </c>
      <c r="AQ44" s="34">
        <v>0</v>
      </c>
      <c r="AR44" s="65">
        <v>0</v>
      </c>
      <c r="AS44" s="34">
        <v>0</v>
      </c>
      <c r="AT44" s="34">
        <v>0</v>
      </c>
      <c r="AU44" s="34">
        <v>0</v>
      </c>
      <c r="AV44" s="34">
        <v>12.525435672024297</v>
      </c>
      <c r="AW44" s="34">
        <v>0.80559229854820003</v>
      </c>
      <c r="AX44" s="34">
        <v>0</v>
      </c>
      <c r="AY44" s="34">
        <v>0</v>
      </c>
      <c r="AZ44" s="34">
        <v>7.9233210165787993</v>
      </c>
      <c r="BA44" s="34">
        <v>0</v>
      </c>
      <c r="BB44" s="34">
        <v>0</v>
      </c>
      <c r="BC44" s="34">
        <v>0</v>
      </c>
      <c r="BD44" s="34">
        <v>0</v>
      </c>
      <c r="BE44" s="34">
        <v>0</v>
      </c>
      <c r="BF44" s="34">
        <v>3.092613570426697</v>
      </c>
      <c r="BG44" s="34">
        <v>0.60250022406449999</v>
      </c>
      <c r="BH44" s="34">
        <v>0</v>
      </c>
      <c r="BI44" s="34">
        <v>0</v>
      </c>
      <c r="BJ44" s="34">
        <v>9.0138811580499995E-2</v>
      </c>
      <c r="BK44" s="35">
        <f>SUM(C44:BJ44)</f>
        <v>54.080744474795289</v>
      </c>
    </row>
    <row r="45" spans="1:65" x14ac:dyDescent="0.2">
      <c r="A45" s="15"/>
      <c r="B45" s="28" t="s">
        <v>117</v>
      </c>
      <c r="C45" s="44">
        <v>0</v>
      </c>
      <c r="D45" s="44">
        <v>0.9138175264838001</v>
      </c>
      <c r="E45" s="44">
        <v>0</v>
      </c>
      <c r="F45" s="44">
        <v>0</v>
      </c>
      <c r="G45" s="44">
        <v>0</v>
      </c>
      <c r="H45" s="44">
        <v>4.6777335205914028</v>
      </c>
      <c r="I45" s="44">
        <v>7.2039432386799995E-2</v>
      </c>
      <c r="J45" s="44">
        <v>0</v>
      </c>
      <c r="K45" s="44">
        <v>0</v>
      </c>
      <c r="L45" s="44">
        <v>1.5826895866113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3.322948574107492</v>
      </c>
      <c r="S45" s="44">
        <v>0.21889509916119998</v>
      </c>
      <c r="T45" s="44">
        <v>0</v>
      </c>
      <c r="U45" s="44">
        <v>0</v>
      </c>
      <c r="V45" s="44">
        <v>0.92374302345089998</v>
      </c>
      <c r="W45" s="44">
        <v>0</v>
      </c>
      <c r="X45" s="44">
        <v>1.4515419299999998E-5</v>
      </c>
      <c r="Y45" s="44">
        <v>0</v>
      </c>
      <c r="Z45" s="44">
        <v>0</v>
      </c>
      <c r="AA45" s="44">
        <v>0</v>
      </c>
      <c r="AB45" s="44">
        <v>27.434928595021439</v>
      </c>
      <c r="AC45" s="44">
        <v>1.2374968186758999</v>
      </c>
      <c r="AD45" s="44">
        <v>0</v>
      </c>
      <c r="AE45" s="44">
        <v>0</v>
      </c>
      <c r="AF45" s="44">
        <v>12.231621074927192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36.926792220788379</v>
      </c>
      <c r="AM45" s="44">
        <v>1.6583632862890001</v>
      </c>
      <c r="AN45" s="44">
        <v>0</v>
      </c>
      <c r="AO45" s="44">
        <v>0</v>
      </c>
      <c r="AP45" s="44">
        <v>10.396881080541698</v>
      </c>
      <c r="AQ45" s="44">
        <v>0</v>
      </c>
      <c r="AR45" s="69">
        <v>0</v>
      </c>
      <c r="AS45" s="44">
        <v>0</v>
      </c>
      <c r="AT45" s="44">
        <v>0</v>
      </c>
      <c r="AU45" s="44">
        <v>0</v>
      </c>
      <c r="AV45" s="44">
        <v>12.865205842689541</v>
      </c>
      <c r="AW45" s="44">
        <v>0.44368444448279998</v>
      </c>
      <c r="AX45" s="44">
        <v>0</v>
      </c>
      <c r="AY45" s="44">
        <v>0</v>
      </c>
      <c r="AZ45" s="44">
        <v>5.739062891963898</v>
      </c>
      <c r="BA45" s="44">
        <v>0</v>
      </c>
      <c r="BB45" s="44">
        <v>0</v>
      </c>
      <c r="BC45" s="44">
        <v>0</v>
      </c>
      <c r="BD45" s="44">
        <v>0</v>
      </c>
      <c r="BE45" s="44">
        <v>0</v>
      </c>
      <c r="BF45" s="44">
        <v>8.6018477641530744</v>
      </c>
      <c r="BG45" s="44">
        <v>0.20595875293469995</v>
      </c>
      <c r="BH45" s="44">
        <v>0</v>
      </c>
      <c r="BI45" s="44">
        <v>0</v>
      </c>
      <c r="BJ45" s="44">
        <v>1.0501141492894002</v>
      </c>
      <c r="BK45" s="35">
        <f>SUM(C45:BJ45)</f>
        <v>130.50383819996924</v>
      </c>
    </row>
    <row r="46" spans="1:65" x14ac:dyDescent="0.2">
      <c r="A46" s="15"/>
      <c r="B46" s="20" t="s">
        <v>86</v>
      </c>
      <c r="C46" s="30">
        <f>SUM(C35:C45)</f>
        <v>0</v>
      </c>
      <c r="D46" s="62">
        <f t="shared" ref="D46:BK46" si="13">SUM(D35:D45)</f>
        <v>9.9410133186123009</v>
      </c>
      <c r="E46" s="30">
        <f t="shared" si="13"/>
        <v>0</v>
      </c>
      <c r="F46" s="30">
        <f t="shared" si="13"/>
        <v>0</v>
      </c>
      <c r="G46" s="30">
        <f t="shared" si="13"/>
        <v>0</v>
      </c>
      <c r="H46" s="62">
        <f t="shared" si="13"/>
        <v>52.80407290838653</v>
      </c>
      <c r="I46" s="62">
        <f t="shared" si="13"/>
        <v>57.156034819093406</v>
      </c>
      <c r="J46" s="62">
        <f t="shared" si="13"/>
        <v>0</v>
      </c>
      <c r="K46" s="62">
        <f t="shared" si="13"/>
        <v>0</v>
      </c>
      <c r="L46" s="62">
        <f t="shared" si="13"/>
        <v>33.14899403094681</v>
      </c>
      <c r="M46" s="30">
        <f t="shared" si="13"/>
        <v>0</v>
      </c>
      <c r="N46" s="30">
        <f t="shared" si="13"/>
        <v>0</v>
      </c>
      <c r="O46" s="30">
        <f t="shared" si="13"/>
        <v>0</v>
      </c>
      <c r="P46" s="30">
        <f t="shared" si="13"/>
        <v>0</v>
      </c>
      <c r="Q46" s="30">
        <f t="shared" si="13"/>
        <v>0</v>
      </c>
      <c r="R46" s="62">
        <f t="shared" si="13"/>
        <v>32.543057778325604</v>
      </c>
      <c r="S46" s="62">
        <f t="shared" si="13"/>
        <v>15.617458927417397</v>
      </c>
      <c r="T46" s="62">
        <f t="shared" si="13"/>
        <v>0</v>
      </c>
      <c r="U46" s="62">
        <f t="shared" si="13"/>
        <v>0</v>
      </c>
      <c r="V46" s="62">
        <f t="shared" si="13"/>
        <v>7.4071227059321627</v>
      </c>
      <c r="W46" s="30">
        <f t="shared" si="13"/>
        <v>0</v>
      </c>
      <c r="X46" s="62">
        <f t="shared" si="13"/>
        <v>1.9575348060000002E-3</v>
      </c>
      <c r="Y46" s="30">
        <f t="shared" si="13"/>
        <v>0</v>
      </c>
      <c r="Z46" s="30">
        <f t="shared" si="13"/>
        <v>0</v>
      </c>
      <c r="AA46" s="30">
        <f t="shared" si="13"/>
        <v>0</v>
      </c>
      <c r="AB46" s="62">
        <f t="shared" si="13"/>
        <v>361.64217814333415</v>
      </c>
      <c r="AC46" s="62">
        <f t="shared" si="13"/>
        <v>63.798111503171995</v>
      </c>
      <c r="AD46" s="62">
        <f t="shared" si="13"/>
        <v>2.5122346889675997</v>
      </c>
      <c r="AE46" s="62">
        <f t="shared" si="13"/>
        <v>0</v>
      </c>
      <c r="AF46" s="62">
        <f t="shared" si="13"/>
        <v>234.67935997405814</v>
      </c>
      <c r="AG46" s="30">
        <f t="shared" si="13"/>
        <v>0</v>
      </c>
      <c r="AH46" s="30">
        <f t="shared" si="13"/>
        <v>0</v>
      </c>
      <c r="AI46" s="30">
        <f t="shared" si="13"/>
        <v>0</v>
      </c>
      <c r="AJ46" s="30">
        <f t="shared" si="13"/>
        <v>0</v>
      </c>
      <c r="AK46" s="30">
        <f t="shared" si="13"/>
        <v>0</v>
      </c>
      <c r="AL46" s="62">
        <f t="shared" si="13"/>
        <v>404.9051382815079</v>
      </c>
      <c r="AM46" s="62">
        <f t="shared" si="13"/>
        <v>19.143724638722695</v>
      </c>
      <c r="AN46" s="62">
        <f t="shared" si="13"/>
        <v>0.66322665570960004</v>
      </c>
      <c r="AO46" s="62">
        <f t="shared" si="13"/>
        <v>0</v>
      </c>
      <c r="AP46" s="62">
        <f t="shared" si="13"/>
        <v>143.15706091557249</v>
      </c>
      <c r="AQ46" s="30">
        <f t="shared" si="13"/>
        <v>0</v>
      </c>
      <c r="AR46" s="70">
        <f t="shared" si="13"/>
        <v>0</v>
      </c>
      <c r="AS46" s="30">
        <f t="shared" si="13"/>
        <v>0</v>
      </c>
      <c r="AT46" s="30">
        <f t="shared" si="13"/>
        <v>0</v>
      </c>
      <c r="AU46" s="30">
        <f t="shared" si="13"/>
        <v>0</v>
      </c>
      <c r="AV46" s="62">
        <f t="shared" si="13"/>
        <v>286.34432469117161</v>
      </c>
      <c r="AW46" s="62">
        <f t="shared" si="13"/>
        <v>20.832554858823698</v>
      </c>
      <c r="AX46" s="62">
        <f t="shared" si="13"/>
        <v>0</v>
      </c>
      <c r="AY46" s="62">
        <f t="shared" si="13"/>
        <v>0</v>
      </c>
      <c r="AZ46" s="62">
        <f t="shared" si="13"/>
        <v>139.10346442847944</v>
      </c>
      <c r="BA46" s="30">
        <f t="shared" si="13"/>
        <v>0</v>
      </c>
      <c r="BB46" s="30">
        <f t="shared" si="13"/>
        <v>0</v>
      </c>
      <c r="BC46" s="30">
        <f t="shared" si="13"/>
        <v>0</v>
      </c>
      <c r="BD46" s="30">
        <f t="shared" si="13"/>
        <v>0</v>
      </c>
      <c r="BE46" s="30">
        <f t="shared" si="13"/>
        <v>0</v>
      </c>
      <c r="BF46" s="62">
        <f t="shared" si="13"/>
        <v>84.320198414002519</v>
      </c>
      <c r="BG46" s="62">
        <f t="shared" si="13"/>
        <v>7.7729613747380997</v>
      </c>
      <c r="BH46" s="62">
        <f t="shared" si="13"/>
        <v>7.6666129032200006E-2</v>
      </c>
      <c r="BI46" s="62">
        <f t="shared" si="13"/>
        <v>0</v>
      </c>
      <c r="BJ46" s="62">
        <f t="shared" si="13"/>
        <v>20.409908856240595</v>
      </c>
      <c r="BK46" s="32">
        <f t="shared" si="13"/>
        <v>1997.9808255770529</v>
      </c>
    </row>
    <row r="47" spans="1:65" x14ac:dyDescent="0.2">
      <c r="A47" s="15"/>
      <c r="B47" s="21" t="s">
        <v>84</v>
      </c>
      <c r="C47" s="30">
        <f>C33+C46</f>
        <v>0</v>
      </c>
      <c r="D47" s="62">
        <f t="shared" ref="D47:BJ47" si="14">D33+D46</f>
        <v>10.989292776999301</v>
      </c>
      <c r="E47" s="30">
        <f t="shared" si="14"/>
        <v>0</v>
      </c>
      <c r="F47" s="30">
        <f t="shared" si="14"/>
        <v>0</v>
      </c>
      <c r="G47" s="30">
        <f t="shared" si="14"/>
        <v>0</v>
      </c>
      <c r="H47" s="62">
        <f t="shared" si="14"/>
        <v>70.509401746514527</v>
      </c>
      <c r="I47" s="62">
        <f t="shared" si="14"/>
        <v>57.66573839328521</v>
      </c>
      <c r="J47" s="62">
        <f t="shared" si="14"/>
        <v>0</v>
      </c>
      <c r="K47" s="62">
        <f t="shared" si="14"/>
        <v>0</v>
      </c>
      <c r="L47" s="62">
        <f t="shared" si="14"/>
        <v>35.586931085976211</v>
      </c>
      <c r="M47" s="30">
        <f t="shared" si="14"/>
        <v>0</v>
      </c>
      <c r="N47" s="30">
        <f t="shared" si="14"/>
        <v>0</v>
      </c>
      <c r="O47" s="30">
        <f t="shared" si="14"/>
        <v>0</v>
      </c>
      <c r="P47" s="30">
        <f t="shared" si="14"/>
        <v>0</v>
      </c>
      <c r="Q47" s="30">
        <f t="shared" si="14"/>
        <v>0</v>
      </c>
      <c r="R47" s="62">
        <f t="shared" si="14"/>
        <v>45.259823265142842</v>
      </c>
      <c r="S47" s="62">
        <f t="shared" si="14"/>
        <v>16.386400726932198</v>
      </c>
      <c r="T47" s="62">
        <f t="shared" si="14"/>
        <v>0</v>
      </c>
      <c r="U47" s="62">
        <f t="shared" si="14"/>
        <v>0</v>
      </c>
      <c r="V47" s="62">
        <f t="shared" si="14"/>
        <v>8.1940055037372623</v>
      </c>
      <c r="W47" s="30">
        <f t="shared" si="14"/>
        <v>0</v>
      </c>
      <c r="X47" s="62">
        <f t="shared" si="14"/>
        <v>2.0139838382000003E-3</v>
      </c>
      <c r="Y47" s="30">
        <f t="shared" si="14"/>
        <v>0</v>
      </c>
      <c r="Z47" s="30">
        <f t="shared" si="14"/>
        <v>0</v>
      </c>
      <c r="AA47" s="30">
        <f t="shared" si="14"/>
        <v>0</v>
      </c>
      <c r="AB47" s="62">
        <f t="shared" si="14"/>
        <v>437.22098164939518</v>
      </c>
      <c r="AC47" s="62">
        <f t="shared" si="14"/>
        <v>66.805520915293897</v>
      </c>
      <c r="AD47" s="62">
        <f t="shared" si="14"/>
        <v>2.5122346889675997</v>
      </c>
      <c r="AE47" s="62">
        <f t="shared" si="14"/>
        <v>0</v>
      </c>
      <c r="AF47" s="62">
        <f t="shared" si="14"/>
        <v>248.58249808056163</v>
      </c>
      <c r="AG47" s="30">
        <f t="shared" si="14"/>
        <v>0</v>
      </c>
      <c r="AH47" s="30">
        <f t="shared" si="14"/>
        <v>0</v>
      </c>
      <c r="AI47" s="30">
        <f t="shared" si="14"/>
        <v>0</v>
      </c>
      <c r="AJ47" s="30">
        <f t="shared" si="14"/>
        <v>0</v>
      </c>
      <c r="AK47" s="30">
        <f t="shared" si="14"/>
        <v>0</v>
      </c>
      <c r="AL47" s="62">
        <f t="shared" si="14"/>
        <v>476.48403041028871</v>
      </c>
      <c r="AM47" s="62">
        <f t="shared" si="14"/>
        <v>20.868419813298296</v>
      </c>
      <c r="AN47" s="62">
        <f t="shared" si="14"/>
        <v>0.66322665570960004</v>
      </c>
      <c r="AO47" s="62">
        <f t="shared" si="14"/>
        <v>0</v>
      </c>
      <c r="AP47" s="62">
        <f t="shared" si="14"/>
        <v>151.39097131072339</v>
      </c>
      <c r="AQ47" s="30">
        <f t="shared" si="14"/>
        <v>0</v>
      </c>
      <c r="AR47" s="70">
        <f t="shared" si="14"/>
        <v>0</v>
      </c>
      <c r="AS47" s="30">
        <f t="shared" si="14"/>
        <v>0</v>
      </c>
      <c r="AT47" s="30">
        <f t="shared" si="14"/>
        <v>0</v>
      </c>
      <c r="AU47" s="30">
        <f t="shared" si="14"/>
        <v>0</v>
      </c>
      <c r="AV47" s="62">
        <f t="shared" si="14"/>
        <v>477.34611033220801</v>
      </c>
      <c r="AW47" s="62">
        <f t="shared" si="14"/>
        <v>36.118562592607816</v>
      </c>
      <c r="AX47" s="62">
        <f t="shared" si="14"/>
        <v>0</v>
      </c>
      <c r="AY47" s="62">
        <f t="shared" si="14"/>
        <v>0</v>
      </c>
      <c r="AZ47" s="62">
        <f t="shared" si="14"/>
        <v>172.43475804868763</v>
      </c>
      <c r="BA47" s="30">
        <f t="shared" si="14"/>
        <v>0</v>
      </c>
      <c r="BB47" s="30">
        <f t="shared" si="14"/>
        <v>0</v>
      </c>
      <c r="BC47" s="30">
        <f t="shared" si="14"/>
        <v>0</v>
      </c>
      <c r="BD47" s="30">
        <f t="shared" si="14"/>
        <v>0</v>
      </c>
      <c r="BE47" s="30">
        <f t="shared" si="14"/>
        <v>0</v>
      </c>
      <c r="BF47" s="62">
        <f t="shared" si="14"/>
        <v>126.68381472899752</v>
      </c>
      <c r="BG47" s="62">
        <f t="shared" si="14"/>
        <v>8.8549445426698004</v>
      </c>
      <c r="BH47" s="62">
        <f t="shared" si="14"/>
        <v>7.6666129032200006E-2</v>
      </c>
      <c r="BI47" s="62">
        <f t="shared" si="14"/>
        <v>0</v>
      </c>
      <c r="BJ47" s="62">
        <f t="shared" si="14"/>
        <v>23.864679864430695</v>
      </c>
      <c r="BK47" s="32">
        <f>BK46+BK33</f>
        <v>2494.5010272452978</v>
      </c>
    </row>
    <row r="48" spans="1:65" x14ac:dyDescent="0.2">
      <c r="A48" s="15"/>
      <c r="B48" s="19"/>
      <c r="C48" s="99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1"/>
    </row>
    <row r="49" spans="1:63" x14ac:dyDescent="0.2">
      <c r="A49" s="15" t="s">
        <v>16</v>
      </c>
      <c r="B49" s="18" t="s">
        <v>8</v>
      </c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1"/>
    </row>
    <row r="50" spans="1:63" x14ac:dyDescent="0.2">
      <c r="A50" s="15" t="s">
        <v>76</v>
      </c>
      <c r="B50" s="19" t="s">
        <v>17</v>
      </c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1"/>
    </row>
    <row r="51" spans="1:63" x14ac:dyDescent="0.2">
      <c r="A51" s="15"/>
      <c r="B51" s="20" t="s">
        <v>115</v>
      </c>
      <c r="C51" s="30">
        <v>0</v>
      </c>
      <c r="D51" s="30">
        <v>0.86581859303210007</v>
      </c>
      <c r="E51" s="30">
        <v>0</v>
      </c>
      <c r="F51" s="30">
        <v>0</v>
      </c>
      <c r="G51" s="30">
        <v>0</v>
      </c>
      <c r="H51" s="30">
        <v>0.36838372267419994</v>
      </c>
      <c r="I51" s="30">
        <v>6.7816374189999995E-4</v>
      </c>
      <c r="J51" s="30">
        <v>0</v>
      </c>
      <c r="K51" s="30">
        <v>0</v>
      </c>
      <c r="L51" s="30">
        <v>2.5393446870900001E-2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7.4789442610800019E-2</v>
      </c>
      <c r="S51" s="30">
        <v>0</v>
      </c>
      <c r="T51" s="30">
        <v>0</v>
      </c>
      <c r="U51" s="30">
        <v>0</v>
      </c>
      <c r="V51" s="30">
        <v>0.22972020319339997</v>
      </c>
      <c r="W51" s="30">
        <v>0</v>
      </c>
      <c r="X51" s="30">
        <v>1.6128161199999999E-5</v>
      </c>
      <c r="Y51" s="30">
        <v>0</v>
      </c>
      <c r="Z51" s="30">
        <v>0</v>
      </c>
      <c r="AA51" s="30">
        <v>0</v>
      </c>
      <c r="AB51" s="30">
        <v>0.7213470874133</v>
      </c>
      <c r="AC51" s="30">
        <v>0.12127721125790002</v>
      </c>
      <c r="AD51" s="30">
        <v>0</v>
      </c>
      <c r="AE51" s="30">
        <v>0</v>
      </c>
      <c r="AF51" s="30">
        <v>1.1623900442248001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0.97348358211779984</v>
      </c>
      <c r="AM51" s="30">
        <v>5.7431538354799999E-2</v>
      </c>
      <c r="AN51" s="30">
        <v>0</v>
      </c>
      <c r="AO51" s="30">
        <v>0</v>
      </c>
      <c r="AP51" s="30">
        <v>0.83966324316059993</v>
      </c>
      <c r="AQ51" s="30">
        <v>0</v>
      </c>
      <c r="AR51" s="70">
        <v>0</v>
      </c>
      <c r="AS51" s="30">
        <v>0</v>
      </c>
      <c r="AT51" s="30">
        <v>0</v>
      </c>
      <c r="AU51" s="30">
        <v>0</v>
      </c>
      <c r="AV51" s="30">
        <v>1.7694076461541</v>
      </c>
      <c r="AW51" s="30">
        <v>0.82558676661240005</v>
      </c>
      <c r="AX51" s="30">
        <v>0</v>
      </c>
      <c r="AY51" s="30">
        <v>0</v>
      </c>
      <c r="AZ51" s="30">
        <v>2.7958893358052004</v>
      </c>
      <c r="BA51" s="30">
        <v>0</v>
      </c>
      <c r="BB51" s="30">
        <v>0</v>
      </c>
      <c r="BC51" s="30">
        <v>0</v>
      </c>
      <c r="BD51" s="30">
        <v>0</v>
      </c>
      <c r="BE51" s="30">
        <v>0</v>
      </c>
      <c r="BF51" s="30">
        <v>0.38124729857689993</v>
      </c>
      <c r="BG51" s="30">
        <v>0</v>
      </c>
      <c r="BH51" s="30">
        <v>0</v>
      </c>
      <c r="BI51" s="30">
        <v>0</v>
      </c>
      <c r="BJ51" s="30">
        <v>0.65572775696719987</v>
      </c>
      <c r="BK51" s="33">
        <f>SUM(C51:BJ51)</f>
        <v>11.8682512109295</v>
      </c>
    </row>
    <row r="52" spans="1:63" x14ac:dyDescent="0.2">
      <c r="A52" s="15"/>
      <c r="B52" s="20" t="s">
        <v>118</v>
      </c>
      <c r="C52" s="30">
        <v>0</v>
      </c>
      <c r="D52" s="30">
        <v>0.83510646632249996</v>
      </c>
      <c r="E52" s="30">
        <v>0</v>
      </c>
      <c r="F52" s="30">
        <v>0</v>
      </c>
      <c r="G52" s="30">
        <v>0</v>
      </c>
      <c r="H52" s="30">
        <v>1.6580384266317998</v>
      </c>
      <c r="I52" s="30">
        <v>0</v>
      </c>
      <c r="J52" s="30">
        <v>0</v>
      </c>
      <c r="K52" s="30">
        <v>0</v>
      </c>
      <c r="L52" s="30">
        <v>0.88343361445040003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1.946915246308399</v>
      </c>
      <c r="S52" s="30">
        <v>0.13561578880640002</v>
      </c>
      <c r="T52" s="30">
        <v>0</v>
      </c>
      <c r="U52" s="30">
        <v>0</v>
      </c>
      <c r="V52" s="30">
        <v>0.75222023403149996</v>
      </c>
      <c r="W52" s="30">
        <v>0</v>
      </c>
      <c r="X52" s="30">
        <v>1.2902516099999999E-5</v>
      </c>
      <c r="Y52" s="30">
        <v>0</v>
      </c>
      <c r="Z52" s="30">
        <v>0</v>
      </c>
      <c r="AA52" s="30">
        <v>0</v>
      </c>
      <c r="AB52" s="30">
        <v>41.589155132634488</v>
      </c>
      <c r="AC52" s="30">
        <v>2.6127568512557993</v>
      </c>
      <c r="AD52" s="30">
        <v>8.4957037225800003E-2</v>
      </c>
      <c r="AE52" s="30">
        <v>0</v>
      </c>
      <c r="AF52" s="30">
        <v>33.733082326392932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48.158436007107937</v>
      </c>
      <c r="AM52" s="30">
        <v>3.4847841229986001</v>
      </c>
      <c r="AN52" s="30">
        <v>0</v>
      </c>
      <c r="AO52" s="30">
        <v>0</v>
      </c>
      <c r="AP52" s="30">
        <v>19.020579312595896</v>
      </c>
      <c r="AQ52" s="30">
        <v>0</v>
      </c>
      <c r="AR52" s="70">
        <v>0</v>
      </c>
      <c r="AS52" s="30">
        <v>0</v>
      </c>
      <c r="AT52" s="30">
        <v>0</v>
      </c>
      <c r="AU52" s="30">
        <v>0</v>
      </c>
      <c r="AV52" s="30">
        <v>13.055614543652073</v>
      </c>
      <c r="AW52" s="30">
        <v>2.6842005161922997</v>
      </c>
      <c r="AX52" s="30">
        <v>0</v>
      </c>
      <c r="AY52" s="30">
        <v>0</v>
      </c>
      <c r="AZ52" s="30">
        <v>12.036698543670699</v>
      </c>
      <c r="BA52" s="30">
        <v>0</v>
      </c>
      <c r="BB52" s="30">
        <v>0</v>
      </c>
      <c r="BC52" s="30">
        <v>0</v>
      </c>
      <c r="BD52" s="30">
        <v>0</v>
      </c>
      <c r="BE52" s="30">
        <v>0</v>
      </c>
      <c r="BF52" s="30">
        <v>4.8267146659692823</v>
      </c>
      <c r="BG52" s="30">
        <v>0.88779193967710002</v>
      </c>
      <c r="BH52" s="30">
        <v>0</v>
      </c>
      <c r="BI52" s="30">
        <v>0</v>
      </c>
      <c r="BJ52" s="30">
        <v>3.361481357416999</v>
      </c>
      <c r="BK52" s="33">
        <f>SUM(C52:BJ52)</f>
        <v>191.74759503585699</v>
      </c>
    </row>
    <row r="53" spans="1:63" x14ac:dyDescent="0.2">
      <c r="A53" s="15"/>
      <c r="B53" s="21" t="s">
        <v>83</v>
      </c>
      <c r="C53" s="30">
        <f>SUM(C51:C52)</f>
        <v>0</v>
      </c>
      <c r="D53" s="62">
        <f t="shared" ref="D53:BK53" si="15">SUM(D51:D52)</f>
        <v>1.7009250593546001</v>
      </c>
      <c r="E53" s="30">
        <f t="shared" si="15"/>
        <v>0</v>
      </c>
      <c r="F53" s="30">
        <f t="shared" si="15"/>
        <v>0</v>
      </c>
      <c r="G53" s="30">
        <f t="shared" si="15"/>
        <v>0</v>
      </c>
      <c r="H53" s="62">
        <f t="shared" si="15"/>
        <v>2.0264221493059997</v>
      </c>
      <c r="I53" s="62">
        <f t="shared" si="15"/>
        <v>6.7816374189999995E-4</v>
      </c>
      <c r="J53" s="62">
        <f t="shared" si="15"/>
        <v>0</v>
      </c>
      <c r="K53" s="62">
        <f t="shared" si="15"/>
        <v>0</v>
      </c>
      <c r="L53" s="62">
        <f t="shared" si="15"/>
        <v>0.90882706132129998</v>
      </c>
      <c r="M53" s="30">
        <f t="shared" si="15"/>
        <v>0</v>
      </c>
      <c r="N53" s="30">
        <f t="shared" si="15"/>
        <v>0</v>
      </c>
      <c r="O53" s="30">
        <f t="shared" si="15"/>
        <v>0</v>
      </c>
      <c r="P53" s="30">
        <f t="shared" si="15"/>
        <v>0</v>
      </c>
      <c r="Q53" s="30">
        <f t="shared" si="15"/>
        <v>0</v>
      </c>
      <c r="R53" s="62">
        <f t="shared" si="15"/>
        <v>2.0217046889191992</v>
      </c>
      <c r="S53" s="62">
        <f t="shared" si="15"/>
        <v>0.13561578880640002</v>
      </c>
      <c r="T53" s="62">
        <f t="shared" si="15"/>
        <v>0</v>
      </c>
      <c r="U53" s="62">
        <f t="shared" si="15"/>
        <v>0</v>
      </c>
      <c r="V53" s="62">
        <f t="shared" si="15"/>
        <v>0.98194043722489988</v>
      </c>
      <c r="W53" s="30">
        <f t="shared" si="15"/>
        <v>0</v>
      </c>
      <c r="X53" s="30">
        <f t="shared" si="15"/>
        <v>2.9030677299999998E-5</v>
      </c>
      <c r="Y53" s="30">
        <f t="shared" si="15"/>
        <v>0</v>
      </c>
      <c r="Z53" s="30">
        <f t="shared" si="15"/>
        <v>0</v>
      </c>
      <c r="AA53" s="30">
        <f t="shared" si="15"/>
        <v>0</v>
      </c>
      <c r="AB53" s="62">
        <f t="shared" si="15"/>
        <v>42.310502220047788</v>
      </c>
      <c r="AC53" s="62">
        <f t="shared" si="15"/>
        <v>2.7340340625136994</v>
      </c>
      <c r="AD53" s="62">
        <f t="shared" si="15"/>
        <v>8.4957037225800003E-2</v>
      </c>
      <c r="AE53" s="62">
        <f t="shared" si="15"/>
        <v>0</v>
      </c>
      <c r="AF53" s="62">
        <f t="shared" si="15"/>
        <v>34.895472370617732</v>
      </c>
      <c r="AG53" s="30">
        <f t="shared" si="15"/>
        <v>0</v>
      </c>
      <c r="AH53" s="30">
        <f t="shared" si="15"/>
        <v>0</v>
      </c>
      <c r="AI53" s="30">
        <f t="shared" si="15"/>
        <v>0</v>
      </c>
      <c r="AJ53" s="30">
        <f t="shared" si="15"/>
        <v>0</v>
      </c>
      <c r="AK53" s="30">
        <f t="shared" si="15"/>
        <v>0</v>
      </c>
      <c r="AL53" s="62">
        <f t="shared" si="15"/>
        <v>49.131919589225738</v>
      </c>
      <c r="AM53" s="62">
        <f t="shared" si="15"/>
        <v>3.5422156613534002</v>
      </c>
      <c r="AN53" s="62">
        <f t="shared" si="15"/>
        <v>0</v>
      </c>
      <c r="AO53" s="62">
        <f t="shared" si="15"/>
        <v>0</v>
      </c>
      <c r="AP53" s="62">
        <f t="shared" si="15"/>
        <v>19.860242555756496</v>
      </c>
      <c r="AQ53" s="30">
        <f t="shared" si="15"/>
        <v>0</v>
      </c>
      <c r="AR53" s="70">
        <f t="shared" si="15"/>
        <v>0</v>
      </c>
      <c r="AS53" s="30">
        <f t="shared" si="15"/>
        <v>0</v>
      </c>
      <c r="AT53" s="30">
        <f t="shared" si="15"/>
        <v>0</v>
      </c>
      <c r="AU53" s="30">
        <f t="shared" si="15"/>
        <v>0</v>
      </c>
      <c r="AV53" s="62">
        <f t="shared" si="15"/>
        <v>14.825022189806173</v>
      </c>
      <c r="AW53" s="62">
        <f t="shared" si="15"/>
        <v>3.5097872828046999</v>
      </c>
      <c r="AX53" s="62">
        <f t="shared" si="15"/>
        <v>0</v>
      </c>
      <c r="AY53" s="62">
        <f t="shared" si="15"/>
        <v>0</v>
      </c>
      <c r="AZ53" s="62">
        <f t="shared" si="15"/>
        <v>14.832587879475899</v>
      </c>
      <c r="BA53" s="30">
        <f t="shared" si="15"/>
        <v>0</v>
      </c>
      <c r="BB53" s="30">
        <f t="shared" si="15"/>
        <v>0</v>
      </c>
      <c r="BC53" s="30">
        <f t="shared" si="15"/>
        <v>0</v>
      </c>
      <c r="BD53" s="30">
        <f t="shared" si="15"/>
        <v>0</v>
      </c>
      <c r="BE53" s="30">
        <f t="shared" si="15"/>
        <v>0</v>
      </c>
      <c r="BF53" s="62">
        <f t="shared" si="15"/>
        <v>5.2079619645461825</v>
      </c>
      <c r="BG53" s="62">
        <f t="shared" si="15"/>
        <v>0.88779193967710002</v>
      </c>
      <c r="BH53" s="62">
        <f t="shared" si="15"/>
        <v>0</v>
      </c>
      <c r="BI53" s="62">
        <f t="shared" si="15"/>
        <v>0</v>
      </c>
      <c r="BJ53" s="62">
        <f t="shared" si="15"/>
        <v>4.0172091143841993</v>
      </c>
      <c r="BK53" s="62">
        <f t="shared" si="15"/>
        <v>203.61584624678648</v>
      </c>
    </row>
    <row r="54" spans="1:63" x14ac:dyDescent="0.2">
      <c r="A54" s="15"/>
      <c r="B54" s="19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1"/>
    </row>
    <row r="55" spans="1:63" x14ac:dyDescent="0.2">
      <c r="A55" s="15" t="s">
        <v>4</v>
      </c>
      <c r="B55" s="18" t="s">
        <v>9</v>
      </c>
      <c r="C55" s="99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1"/>
    </row>
    <row r="56" spans="1:63" x14ac:dyDescent="0.2">
      <c r="A56" s="15" t="s">
        <v>76</v>
      </c>
      <c r="B56" s="19" t="s">
        <v>18</v>
      </c>
      <c r="C56" s="99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1"/>
    </row>
    <row r="57" spans="1:63" x14ac:dyDescent="0.2">
      <c r="A57" s="15"/>
      <c r="B57" s="28" t="s">
        <v>110</v>
      </c>
      <c r="C57" s="65"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Q57" s="65">
        <v>0</v>
      </c>
      <c r="R57" s="65">
        <v>0</v>
      </c>
      <c r="S57" s="65">
        <v>0</v>
      </c>
      <c r="T57" s="65">
        <v>0</v>
      </c>
      <c r="U57" s="65">
        <v>0</v>
      </c>
      <c r="V57" s="65">
        <v>0</v>
      </c>
      <c r="W57" s="65">
        <v>0</v>
      </c>
      <c r="X57" s="65">
        <v>0</v>
      </c>
      <c r="Y57" s="65">
        <v>0</v>
      </c>
      <c r="Z57" s="65">
        <v>0</v>
      </c>
      <c r="AA57" s="65">
        <v>0</v>
      </c>
      <c r="AB57" s="65">
        <v>0</v>
      </c>
      <c r="AC57" s="65">
        <v>0</v>
      </c>
      <c r="AD57" s="65">
        <v>0</v>
      </c>
      <c r="AE57" s="65">
        <v>0</v>
      </c>
      <c r="AF57" s="65">
        <v>0</v>
      </c>
      <c r="AG57" s="65">
        <v>0</v>
      </c>
      <c r="AH57" s="65">
        <v>0</v>
      </c>
      <c r="AI57" s="65">
        <v>0</v>
      </c>
      <c r="AJ57" s="65">
        <v>0</v>
      </c>
      <c r="AK57" s="65">
        <v>0</v>
      </c>
      <c r="AL57" s="65">
        <v>0</v>
      </c>
      <c r="AM57" s="65">
        <v>0</v>
      </c>
      <c r="AN57" s="65">
        <v>0</v>
      </c>
      <c r="AO57" s="65">
        <v>0</v>
      </c>
      <c r="AP57" s="65">
        <v>0</v>
      </c>
      <c r="AQ57" s="65">
        <v>0</v>
      </c>
      <c r="AR57" s="65">
        <v>43.124566872164579</v>
      </c>
      <c r="AS57" s="65">
        <v>0</v>
      </c>
      <c r="AT57" s="65">
        <v>0</v>
      </c>
      <c r="AU57" s="65">
        <v>0</v>
      </c>
      <c r="AV57" s="65">
        <v>11.491339137617777</v>
      </c>
      <c r="AW57" s="65">
        <v>2.2931964076483728</v>
      </c>
      <c r="AX57" s="65">
        <v>0</v>
      </c>
      <c r="AY57" s="65">
        <v>0</v>
      </c>
      <c r="AZ57" s="65">
        <v>22.05390020067567</v>
      </c>
      <c r="BA57" s="65">
        <v>0</v>
      </c>
      <c r="BB57" s="65">
        <v>0</v>
      </c>
      <c r="BC57" s="65">
        <v>0</v>
      </c>
      <c r="BD57" s="65">
        <v>0</v>
      </c>
      <c r="BE57" s="65">
        <v>0</v>
      </c>
      <c r="BF57" s="65">
        <v>8.1979999999999986</v>
      </c>
      <c r="BG57" s="65">
        <v>0.26490000000000002</v>
      </c>
      <c r="BH57" s="65">
        <v>0</v>
      </c>
      <c r="BI57" s="65">
        <v>0</v>
      </c>
      <c r="BJ57" s="65">
        <v>4.3064</v>
      </c>
      <c r="BK57" s="66">
        <f>SUM(C57:BJ57)</f>
        <v>91.732302618106388</v>
      </c>
    </row>
    <row r="58" spans="1:63" x14ac:dyDescent="0.2">
      <c r="A58" s="15"/>
      <c r="B58" s="20" t="s">
        <v>85</v>
      </c>
      <c r="C58" s="70">
        <f>SUM(C57)</f>
        <v>0</v>
      </c>
      <c r="D58" s="70">
        <f t="shared" ref="D58:BJ58" si="16">SUM(D57)</f>
        <v>0</v>
      </c>
      <c r="E58" s="70">
        <f t="shared" si="16"/>
        <v>0</v>
      </c>
      <c r="F58" s="70">
        <f t="shared" si="16"/>
        <v>0</v>
      </c>
      <c r="G58" s="70">
        <f t="shared" si="16"/>
        <v>0</v>
      </c>
      <c r="H58" s="70">
        <f t="shared" si="16"/>
        <v>0</v>
      </c>
      <c r="I58" s="70">
        <f t="shared" si="16"/>
        <v>0</v>
      </c>
      <c r="J58" s="70">
        <f t="shared" si="16"/>
        <v>0</v>
      </c>
      <c r="K58" s="70">
        <f t="shared" si="16"/>
        <v>0</v>
      </c>
      <c r="L58" s="70">
        <f t="shared" si="16"/>
        <v>0</v>
      </c>
      <c r="M58" s="70">
        <f t="shared" si="16"/>
        <v>0</v>
      </c>
      <c r="N58" s="70">
        <f t="shared" si="16"/>
        <v>0</v>
      </c>
      <c r="O58" s="70">
        <f t="shared" si="16"/>
        <v>0</v>
      </c>
      <c r="P58" s="70">
        <f t="shared" si="16"/>
        <v>0</v>
      </c>
      <c r="Q58" s="70">
        <f t="shared" si="16"/>
        <v>0</v>
      </c>
      <c r="R58" s="70">
        <f t="shared" si="16"/>
        <v>0</v>
      </c>
      <c r="S58" s="70">
        <f t="shared" si="16"/>
        <v>0</v>
      </c>
      <c r="T58" s="70">
        <f t="shared" si="16"/>
        <v>0</v>
      </c>
      <c r="U58" s="70">
        <f t="shared" si="16"/>
        <v>0</v>
      </c>
      <c r="V58" s="70">
        <f t="shared" si="16"/>
        <v>0</v>
      </c>
      <c r="W58" s="70">
        <f t="shared" si="16"/>
        <v>0</v>
      </c>
      <c r="X58" s="70">
        <f t="shared" si="16"/>
        <v>0</v>
      </c>
      <c r="Y58" s="70">
        <f t="shared" si="16"/>
        <v>0</v>
      </c>
      <c r="Z58" s="70">
        <f t="shared" si="16"/>
        <v>0</v>
      </c>
      <c r="AA58" s="70">
        <f t="shared" si="16"/>
        <v>0</v>
      </c>
      <c r="AB58" s="70">
        <f t="shared" si="16"/>
        <v>0</v>
      </c>
      <c r="AC58" s="70">
        <f t="shared" si="16"/>
        <v>0</v>
      </c>
      <c r="AD58" s="70">
        <f t="shared" si="16"/>
        <v>0</v>
      </c>
      <c r="AE58" s="70">
        <f t="shared" si="16"/>
        <v>0</v>
      </c>
      <c r="AF58" s="70">
        <f t="shared" si="16"/>
        <v>0</v>
      </c>
      <c r="AG58" s="70">
        <f t="shared" si="16"/>
        <v>0</v>
      </c>
      <c r="AH58" s="70">
        <f t="shared" si="16"/>
        <v>0</v>
      </c>
      <c r="AI58" s="70">
        <f t="shared" si="16"/>
        <v>0</v>
      </c>
      <c r="AJ58" s="70">
        <f t="shared" si="16"/>
        <v>0</v>
      </c>
      <c r="AK58" s="70">
        <f t="shared" si="16"/>
        <v>0</v>
      </c>
      <c r="AL58" s="70">
        <f t="shared" si="16"/>
        <v>0</v>
      </c>
      <c r="AM58" s="70">
        <f t="shared" si="16"/>
        <v>0</v>
      </c>
      <c r="AN58" s="70">
        <f t="shared" si="16"/>
        <v>0</v>
      </c>
      <c r="AO58" s="70">
        <f t="shared" si="16"/>
        <v>0</v>
      </c>
      <c r="AP58" s="70">
        <f t="shared" si="16"/>
        <v>0</v>
      </c>
      <c r="AQ58" s="70">
        <f t="shared" si="16"/>
        <v>0</v>
      </c>
      <c r="AR58" s="79">
        <f t="shared" si="16"/>
        <v>43.124566872164579</v>
      </c>
      <c r="AS58" s="70">
        <f t="shared" si="16"/>
        <v>0</v>
      </c>
      <c r="AT58" s="70">
        <f t="shared" si="16"/>
        <v>0</v>
      </c>
      <c r="AU58" s="70">
        <f t="shared" si="16"/>
        <v>0</v>
      </c>
      <c r="AV58" s="76">
        <f t="shared" si="16"/>
        <v>11.491339137617777</v>
      </c>
      <c r="AW58" s="76">
        <f t="shared" si="16"/>
        <v>2.2931964076483728</v>
      </c>
      <c r="AX58" s="76">
        <f t="shared" si="16"/>
        <v>0</v>
      </c>
      <c r="AY58" s="76">
        <f t="shared" si="16"/>
        <v>0</v>
      </c>
      <c r="AZ58" s="76">
        <f t="shared" si="16"/>
        <v>22.05390020067567</v>
      </c>
      <c r="BA58" s="70">
        <f t="shared" si="16"/>
        <v>0</v>
      </c>
      <c r="BB58" s="70">
        <f t="shared" si="16"/>
        <v>0</v>
      </c>
      <c r="BC58" s="70">
        <f t="shared" si="16"/>
        <v>0</v>
      </c>
      <c r="BD58" s="70">
        <f t="shared" si="16"/>
        <v>0</v>
      </c>
      <c r="BE58" s="70">
        <f t="shared" si="16"/>
        <v>0</v>
      </c>
      <c r="BF58" s="76">
        <f t="shared" si="16"/>
        <v>8.1979999999999986</v>
      </c>
      <c r="BG58" s="76">
        <f t="shared" si="16"/>
        <v>0.26490000000000002</v>
      </c>
      <c r="BH58" s="76">
        <f t="shared" si="16"/>
        <v>0</v>
      </c>
      <c r="BI58" s="76">
        <f t="shared" si="16"/>
        <v>0</v>
      </c>
      <c r="BJ58" s="76">
        <f t="shared" si="16"/>
        <v>4.3064</v>
      </c>
      <c r="BK58" s="77">
        <f>SUM(BK57)</f>
        <v>91.732302618106388</v>
      </c>
    </row>
    <row r="59" spans="1:63" x14ac:dyDescent="0.2">
      <c r="A59" s="15" t="s">
        <v>77</v>
      </c>
      <c r="B59" s="19" t="s">
        <v>19</v>
      </c>
      <c r="C59" s="99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1"/>
    </row>
    <row r="60" spans="1:63" x14ac:dyDescent="0.2">
      <c r="A60" s="15"/>
      <c r="B60" s="20" t="s">
        <v>36</v>
      </c>
      <c r="C60" s="30">
        <v>0</v>
      </c>
      <c r="D60" s="30"/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70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3">
        <f>SUM(C60:BJ60)</f>
        <v>0</v>
      </c>
    </row>
    <row r="61" spans="1:63" x14ac:dyDescent="0.2">
      <c r="A61" s="15"/>
      <c r="B61" s="20" t="s">
        <v>86</v>
      </c>
      <c r="C61" s="30">
        <f t="shared" ref="C61:BJ61" si="17">SUM(C60)</f>
        <v>0</v>
      </c>
      <c r="D61" s="30">
        <f t="shared" si="17"/>
        <v>0</v>
      </c>
      <c r="E61" s="30">
        <f t="shared" si="17"/>
        <v>0</v>
      </c>
      <c r="F61" s="30">
        <f t="shared" si="17"/>
        <v>0</v>
      </c>
      <c r="G61" s="30">
        <f t="shared" si="17"/>
        <v>0</v>
      </c>
      <c r="H61" s="30">
        <f t="shared" si="17"/>
        <v>0</v>
      </c>
      <c r="I61" s="30">
        <f t="shared" si="17"/>
        <v>0</v>
      </c>
      <c r="J61" s="30">
        <f t="shared" si="17"/>
        <v>0</v>
      </c>
      <c r="K61" s="30">
        <f t="shared" si="17"/>
        <v>0</v>
      </c>
      <c r="L61" s="30">
        <f t="shared" si="17"/>
        <v>0</v>
      </c>
      <c r="M61" s="30">
        <f t="shared" si="17"/>
        <v>0</v>
      </c>
      <c r="N61" s="30">
        <f t="shared" si="17"/>
        <v>0</v>
      </c>
      <c r="O61" s="30">
        <f t="shared" si="17"/>
        <v>0</v>
      </c>
      <c r="P61" s="30">
        <f t="shared" si="17"/>
        <v>0</v>
      </c>
      <c r="Q61" s="30">
        <f t="shared" si="17"/>
        <v>0</v>
      </c>
      <c r="R61" s="30">
        <f t="shared" si="17"/>
        <v>0</v>
      </c>
      <c r="S61" s="30">
        <f t="shared" si="17"/>
        <v>0</v>
      </c>
      <c r="T61" s="30">
        <f t="shared" si="17"/>
        <v>0</v>
      </c>
      <c r="U61" s="30">
        <f t="shared" si="17"/>
        <v>0</v>
      </c>
      <c r="V61" s="30">
        <f t="shared" si="17"/>
        <v>0</v>
      </c>
      <c r="W61" s="30">
        <f t="shared" si="17"/>
        <v>0</v>
      </c>
      <c r="X61" s="30">
        <f t="shared" si="17"/>
        <v>0</v>
      </c>
      <c r="Y61" s="30">
        <f t="shared" si="17"/>
        <v>0</v>
      </c>
      <c r="Z61" s="30">
        <f t="shared" si="17"/>
        <v>0</v>
      </c>
      <c r="AA61" s="30">
        <f t="shared" si="17"/>
        <v>0</v>
      </c>
      <c r="AB61" s="30">
        <f t="shared" si="17"/>
        <v>0</v>
      </c>
      <c r="AC61" s="30">
        <f t="shared" si="17"/>
        <v>0</v>
      </c>
      <c r="AD61" s="30">
        <f t="shared" si="17"/>
        <v>0</v>
      </c>
      <c r="AE61" s="30">
        <f t="shared" si="17"/>
        <v>0</v>
      </c>
      <c r="AF61" s="30">
        <f t="shared" si="17"/>
        <v>0</v>
      </c>
      <c r="AG61" s="30">
        <f t="shared" si="17"/>
        <v>0</v>
      </c>
      <c r="AH61" s="30">
        <f t="shared" si="17"/>
        <v>0</v>
      </c>
      <c r="AI61" s="30">
        <f t="shared" si="17"/>
        <v>0</v>
      </c>
      <c r="AJ61" s="30">
        <f t="shared" si="17"/>
        <v>0</v>
      </c>
      <c r="AK61" s="30">
        <f t="shared" si="17"/>
        <v>0</v>
      </c>
      <c r="AL61" s="30">
        <f t="shared" si="17"/>
        <v>0</v>
      </c>
      <c r="AM61" s="30">
        <f t="shared" si="17"/>
        <v>0</v>
      </c>
      <c r="AN61" s="30">
        <f t="shared" si="17"/>
        <v>0</v>
      </c>
      <c r="AO61" s="30">
        <f t="shared" si="17"/>
        <v>0</v>
      </c>
      <c r="AP61" s="30">
        <f t="shared" si="17"/>
        <v>0</v>
      </c>
      <c r="AQ61" s="30">
        <f t="shared" si="17"/>
        <v>0</v>
      </c>
      <c r="AR61" s="70">
        <f t="shared" si="17"/>
        <v>0</v>
      </c>
      <c r="AS61" s="30">
        <f t="shared" si="17"/>
        <v>0</v>
      </c>
      <c r="AT61" s="30">
        <f t="shared" si="17"/>
        <v>0</v>
      </c>
      <c r="AU61" s="30">
        <f t="shared" si="17"/>
        <v>0</v>
      </c>
      <c r="AV61" s="30">
        <f t="shared" si="17"/>
        <v>0</v>
      </c>
      <c r="AW61" s="30">
        <f t="shared" si="17"/>
        <v>0</v>
      </c>
      <c r="AX61" s="30">
        <f t="shared" si="17"/>
        <v>0</v>
      </c>
      <c r="AY61" s="30">
        <f t="shared" si="17"/>
        <v>0</v>
      </c>
      <c r="AZ61" s="30">
        <f t="shared" si="17"/>
        <v>0</v>
      </c>
      <c r="BA61" s="30">
        <f t="shared" si="17"/>
        <v>0</v>
      </c>
      <c r="BB61" s="30">
        <f t="shared" si="17"/>
        <v>0</v>
      </c>
      <c r="BC61" s="30">
        <f t="shared" si="17"/>
        <v>0</v>
      </c>
      <c r="BD61" s="30">
        <f t="shared" si="17"/>
        <v>0</v>
      </c>
      <c r="BE61" s="30">
        <f t="shared" si="17"/>
        <v>0</v>
      </c>
      <c r="BF61" s="30">
        <f t="shared" si="17"/>
        <v>0</v>
      </c>
      <c r="BG61" s="30">
        <f t="shared" si="17"/>
        <v>0</v>
      </c>
      <c r="BH61" s="30">
        <f t="shared" si="17"/>
        <v>0</v>
      </c>
      <c r="BI61" s="30">
        <f t="shared" si="17"/>
        <v>0</v>
      </c>
      <c r="BJ61" s="30">
        <f t="shared" si="17"/>
        <v>0</v>
      </c>
      <c r="BK61" s="33">
        <f>SUM(BK60)</f>
        <v>0</v>
      </c>
    </row>
    <row r="62" spans="1:63" x14ac:dyDescent="0.2">
      <c r="A62" s="15"/>
      <c r="B62" s="21" t="s">
        <v>84</v>
      </c>
      <c r="C62" s="32">
        <f>C61+C58</f>
        <v>0</v>
      </c>
      <c r="D62" s="32">
        <f t="shared" ref="D62:BJ62" si="18">D61+D58</f>
        <v>0</v>
      </c>
      <c r="E62" s="32">
        <f t="shared" si="18"/>
        <v>0</v>
      </c>
      <c r="F62" s="32">
        <f t="shared" si="18"/>
        <v>0</v>
      </c>
      <c r="G62" s="32">
        <f t="shared" si="18"/>
        <v>0</v>
      </c>
      <c r="H62" s="32">
        <f t="shared" si="18"/>
        <v>0</v>
      </c>
      <c r="I62" s="32">
        <f t="shared" si="18"/>
        <v>0</v>
      </c>
      <c r="J62" s="32">
        <f t="shared" si="18"/>
        <v>0</v>
      </c>
      <c r="K62" s="32">
        <f t="shared" si="18"/>
        <v>0</v>
      </c>
      <c r="L62" s="32">
        <f t="shared" si="18"/>
        <v>0</v>
      </c>
      <c r="M62" s="32">
        <f t="shared" si="18"/>
        <v>0</v>
      </c>
      <c r="N62" s="32">
        <f t="shared" si="18"/>
        <v>0</v>
      </c>
      <c r="O62" s="32">
        <f t="shared" si="18"/>
        <v>0</v>
      </c>
      <c r="P62" s="32">
        <f t="shared" si="18"/>
        <v>0</v>
      </c>
      <c r="Q62" s="32">
        <f t="shared" si="18"/>
        <v>0</v>
      </c>
      <c r="R62" s="32">
        <f t="shared" si="18"/>
        <v>0</v>
      </c>
      <c r="S62" s="32">
        <f t="shared" si="18"/>
        <v>0</v>
      </c>
      <c r="T62" s="32">
        <f t="shared" si="18"/>
        <v>0</v>
      </c>
      <c r="U62" s="32">
        <f t="shared" si="18"/>
        <v>0</v>
      </c>
      <c r="V62" s="32">
        <f t="shared" si="18"/>
        <v>0</v>
      </c>
      <c r="W62" s="32">
        <f t="shared" si="18"/>
        <v>0</v>
      </c>
      <c r="X62" s="32">
        <f t="shared" si="18"/>
        <v>0</v>
      </c>
      <c r="Y62" s="32">
        <f t="shared" si="18"/>
        <v>0</v>
      </c>
      <c r="Z62" s="32">
        <f t="shared" si="18"/>
        <v>0</v>
      </c>
      <c r="AA62" s="32">
        <f t="shared" si="18"/>
        <v>0</v>
      </c>
      <c r="AB62" s="32">
        <f t="shared" si="18"/>
        <v>0</v>
      </c>
      <c r="AC62" s="32">
        <f t="shared" si="18"/>
        <v>0</v>
      </c>
      <c r="AD62" s="32">
        <f t="shared" si="18"/>
        <v>0</v>
      </c>
      <c r="AE62" s="32">
        <f t="shared" si="18"/>
        <v>0</v>
      </c>
      <c r="AF62" s="32">
        <f t="shared" si="18"/>
        <v>0</v>
      </c>
      <c r="AG62" s="32">
        <f t="shared" si="18"/>
        <v>0</v>
      </c>
      <c r="AH62" s="32">
        <f t="shared" si="18"/>
        <v>0</v>
      </c>
      <c r="AI62" s="32">
        <f t="shared" si="18"/>
        <v>0</v>
      </c>
      <c r="AJ62" s="32">
        <f t="shared" si="18"/>
        <v>0</v>
      </c>
      <c r="AK62" s="32">
        <f t="shared" si="18"/>
        <v>0</v>
      </c>
      <c r="AL62" s="32">
        <f t="shared" si="18"/>
        <v>0</v>
      </c>
      <c r="AM62" s="32">
        <f t="shared" si="18"/>
        <v>0</v>
      </c>
      <c r="AN62" s="32">
        <f t="shared" si="18"/>
        <v>0</v>
      </c>
      <c r="AO62" s="32">
        <f t="shared" si="18"/>
        <v>0</v>
      </c>
      <c r="AP62" s="32">
        <f t="shared" si="18"/>
        <v>0</v>
      </c>
      <c r="AQ62" s="32">
        <f t="shared" si="18"/>
        <v>0</v>
      </c>
      <c r="AR62" s="67">
        <f t="shared" si="18"/>
        <v>43.124566872164579</v>
      </c>
      <c r="AS62" s="32">
        <f t="shared" si="18"/>
        <v>0</v>
      </c>
      <c r="AT62" s="32">
        <f t="shared" si="18"/>
        <v>0</v>
      </c>
      <c r="AU62" s="32">
        <f t="shared" si="18"/>
        <v>0</v>
      </c>
      <c r="AV62" s="61">
        <f t="shared" si="18"/>
        <v>11.491339137617777</v>
      </c>
      <c r="AW62" s="61">
        <f t="shared" si="18"/>
        <v>2.2931964076483728</v>
      </c>
      <c r="AX62" s="61">
        <f t="shared" si="18"/>
        <v>0</v>
      </c>
      <c r="AY62" s="61">
        <f t="shared" si="18"/>
        <v>0</v>
      </c>
      <c r="AZ62" s="61">
        <f t="shared" si="18"/>
        <v>22.05390020067567</v>
      </c>
      <c r="BA62" s="32">
        <f t="shared" si="18"/>
        <v>0</v>
      </c>
      <c r="BB62" s="32">
        <f t="shared" si="18"/>
        <v>0</v>
      </c>
      <c r="BC62" s="32">
        <f t="shared" si="18"/>
        <v>0</v>
      </c>
      <c r="BD62" s="32">
        <f t="shared" si="18"/>
        <v>0</v>
      </c>
      <c r="BE62" s="32">
        <f t="shared" si="18"/>
        <v>0</v>
      </c>
      <c r="BF62" s="61">
        <f t="shared" si="18"/>
        <v>8.1979999999999986</v>
      </c>
      <c r="BG62" s="61">
        <f t="shared" si="18"/>
        <v>0.26490000000000002</v>
      </c>
      <c r="BH62" s="61">
        <f t="shared" si="18"/>
        <v>0</v>
      </c>
      <c r="BI62" s="61">
        <f t="shared" si="18"/>
        <v>0</v>
      </c>
      <c r="BJ62" s="61">
        <f t="shared" si="18"/>
        <v>4.3064</v>
      </c>
      <c r="BK62" s="61">
        <f>BK61+BK58</f>
        <v>91.732302618106388</v>
      </c>
    </row>
    <row r="63" spans="1:63" x14ac:dyDescent="0.2">
      <c r="A63" s="15"/>
      <c r="B63" s="19"/>
      <c r="C63" s="99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1"/>
    </row>
    <row r="64" spans="1:63" x14ac:dyDescent="0.2">
      <c r="A64" s="15" t="s">
        <v>20</v>
      </c>
      <c r="B64" s="18" t="s">
        <v>21</v>
      </c>
      <c r="C64" s="99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1"/>
    </row>
    <row r="65" spans="1:63" x14ac:dyDescent="0.2">
      <c r="A65" s="15" t="s">
        <v>76</v>
      </c>
      <c r="B65" s="19" t="s">
        <v>22</v>
      </c>
      <c r="C65" s="99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1"/>
    </row>
    <row r="66" spans="1:63" x14ac:dyDescent="0.2">
      <c r="A66" s="15"/>
      <c r="B66" s="20" t="s">
        <v>36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70">
        <v>0</v>
      </c>
      <c r="AS66" s="30">
        <v>0</v>
      </c>
      <c r="AT66" s="30">
        <v>0</v>
      </c>
      <c r="AU66" s="30">
        <v>0</v>
      </c>
      <c r="AV66" s="30">
        <v>0</v>
      </c>
      <c r="AW66" s="30">
        <v>0</v>
      </c>
      <c r="AX66" s="30">
        <v>0</v>
      </c>
      <c r="AY66" s="30">
        <v>0</v>
      </c>
      <c r="AZ66" s="30">
        <v>0</v>
      </c>
      <c r="BA66" s="30">
        <v>0</v>
      </c>
      <c r="BB66" s="30">
        <v>0</v>
      </c>
      <c r="BC66" s="30">
        <v>0</v>
      </c>
      <c r="BD66" s="30">
        <v>0</v>
      </c>
      <c r="BE66" s="30">
        <v>0</v>
      </c>
      <c r="BF66" s="30">
        <v>0</v>
      </c>
      <c r="BG66" s="30">
        <v>0</v>
      </c>
      <c r="BH66" s="30">
        <v>0</v>
      </c>
      <c r="BI66" s="30">
        <v>0</v>
      </c>
      <c r="BJ66" s="30">
        <v>0</v>
      </c>
      <c r="BK66" s="33">
        <f>SUM(C66:BJ66)</f>
        <v>0</v>
      </c>
    </row>
    <row r="67" spans="1:63" x14ac:dyDescent="0.2">
      <c r="A67" s="15"/>
      <c r="B67" s="21" t="s">
        <v>83</v>
      </c>
      <c r="C67" s="30">
        <f t="shared" ref="C67:BJ67" si="19">SUM(C66)</f>
        <v>0</v>
      </c>
      <c r="D67" s="30">
        <f t="shared" si="19"/>
        <v>0</v>
      </c>
      <c r="E67" s="30">
        <f t="shared" si="19"/>
        <v>0</v>
      </c>
      <c r="F67" s="30">
        <f t="shared" si="19"/>
        <v>0</v>
      </c>
      <c r="G67" s="30">
        <f t="shared" si="19"/>
        <v>0</v>
      </c>
      <c r="H67" s="30">
        <f t="shared" si="19"/>
        <v>0</v>
      </c>
      <c r="I67" s="30">
        <f t="shared" si="19"/>
        <v>0</v>
      </c>
      <c r="J67" s="30">
        <f t="shared" si="19"/>
        <v>0</v>
      </c>
      <c r="K67" s="30">
        <f t="shared" si="19"/>
        <v>0</v>
      </c>
      <c r="L67" s="30">
        <f t="shared" si="19"/>
        <v>0</v>
      </c>
      <c r="M67" s="30">
        <f t="shared" si="19"/>
        <v>0</v>
      </c>
      <c r="N67" s="30">
        <f t="shared" si="19"/>
        <v>0</v>
      </c>
      <c r="O67" s="30">
        <f t="shared" si="19"/>
        <v>0</v>
      </c>
      <c r="P67" s="30">
        <f t="shared" si="19"/>
        <v>0</v>
      </c>
      <c r="Q67" s="30">
        <f t="shared" si="19"/>
        <v>0</v>
      </c>
      <c r="R67" s="30">
        <f t="shared" si="19"/>
        <v>0</v>
      </c>
      <c r="S67" s="30">
        <f t="shared" si="19"/>
        <v>0</v>
      </c>
      <c r="T67" s="30">
        <f t="shared" si="19"/>
        <v>0</v>
      </c>
      <c r="U67" s="30">
        <f t="shared" si="19"/>
        <v>0</v>
      </c>
      <c r="V67" s="30">
        <f t="shared" si="19"/>
        <v>0</v>
      </c>
      <c r="W67" s="30">
        <f t="shared" si="19"/>
        <v>0</v>
      </c>
      <c r="X67" s="30">
        <f t="shared" si="19"/>
        <v>0</v>
      </c>
      <c r="Y67" s="30">
        <f t="shared" si="19"/>
        <v>0</v>
      </c>
      <c r="Z67" s="30">
        <f t="shared" si="19"/>
        <v>0</v>
      </c>
      <c r="AA67" s="30">
        <f t="shared" si="19"/>
        <v>0</v>
      </c>
      <c r="AB67" s="30">
        <f t="shared" si="19"/>
        <v>0</v>
      </c>
      <c r="AC67" s="30">
        <f t="shared" si="19"/>
        <v>0</v>
      </c>
      <c r="AD67" s="30">
        <f t="shared" si="19"/>
        <v>0</v>
      </c>
      <c r="AE67" s="30">
        <f t="shared" si="19"/>
        <v>0</v>
      </c>
      <c r="AF67" s="30">
        <f t="shared" si="19"/>
        <v>0</v>
      </c>
      <c r="AG67" s="30">
        <f t="shared" si="19"/>
        <v>0</v>
      </c>
      <c r="AH67" s="30">
        <f t="shared" si="19"/>
        <v>0</v>
      </c>
      <c r="AI67" s="30">
        <f t="shared" si="19"/>
        <v>0</v>
      </c>
      <c r="AJ67" s="30">
        <f t="shared" si="19"/>
        <v>0</v>
      </c>
      <c r="AK67" s="30">
        <f t="shared" si="19"/>
        <v>0</v>
      </c>
      <c r="AL67" s="30">
        <f t="shared" si="19"/>
        <v>0</v>
      </c>
      <c r="AM67" s="30">
        <f t="shared" si="19"/>
        <v>0</v>
      </c>
      <c r="AN67" s="30">
        <f t="shared" si="19"/>
        <v>0</v>
      </c>
      <c r="AO67" s="30">
        <f t="shared" si="19"/>
        <v>0</v>
      </c>
      <c r="AP67" s="30">
        <f t="shared" si="19"/>
        <v>0</v>
      </c>
      <c r="AQ67" s="30">
        <f t="shared" si="19"/>
        <v>0</v>
      </c>
      <c r="AR67" s="70">
        <f t="shared" si="19"/>
        <v>0</v>
      </c>
      <c r="AS67" s="30">
        <f t="shared" si="19"/>
        <v>0</v>
      </c>
      <c r="AT67" s="30">
        <f t="shared" si="19"/>
        <v>0</v>
      </c>
      <c r="AU67" s="30">
        <f t="shared" si="19"/>
        <v>0</v>
      </c>
      <c r="AV67" s="30">
        <f t="shared" si="19"/>
        <v>0</v>
      </c>
      <c r="AW67" s="30">
        <f t="shared" si="19"/>
        <v>0</v>
      </c>
      <c r="AX67" s="30">
        <f t="shared" si="19"/>
        <v>0</v>
      </c>
      <c r="AY67" s="30">
        <f t="shared" si="19"/>
        <v>0</v>
      </c>
      <c r="AZ67" s="30">
        <f t="shared" si="19"/>
        <v>0</v>
      </c>
      <c r="BA67" s="30">
        <f t="shared" si="19"/>
        <v>0</v>
      </c>
      <c r="BB67" s="30">
        <f t="shared" si="19"/>
        <v>0</v>
      </c>
      <c r="BC67" s="30">
        <f t="shared" si="19"/>
        <v>0</v>
      </c>
      <c r="BD67" s="30">
        <f t="shared" si="19"/>
        <v>0</v>
      </c>
      <c r="BE67" s="30">
        <f t="shared" si="19"/>
        <v>0</v>
      </c>
      <c r="BF67" s="30">
        <f t="shared" si="19"/>
        <v>0</v>
      </c>
      <c r="BG67" s="30">
        <f t="shared" si="19"/>
        <v>0</v>
      </c>
      <c r="BH67" s="30">
        <f t="shared" si="19"/>
        <v>0</v>
      </c>
      <c r="BI67" s="30">
        <f t="shared" si="19"/>
        <v>0</v>
      </c>
      <c r="BJ67" s="30">
        <f t="shared" si="19"/>
        <v>0</v>
      </c>
      <c r="BK67" s="33">
        <f>SUM(BK66)</f>
        <v>0</v>
      </c>
    </row>
    <row r="68" spans="1:63" x14ac:dyDescent="0.2">
      <c r="A68" s="15"/>
      <c r="B68" s="23"/>
      <c r="C68" s="99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1"/>
    </row>
    <row r="69" spans="1:63" x14ac:dyDescent="0.2">
      <c r="A69" s="15"/>
      <c r="B69" s="24" t="s">
        <v>99</v>
      </c>
      <c r="C69" s="38">
        <f>C28+C47+C53+C62+C67</f>
        <v>0</v>
      </c>
      <c r="D69" s="38">
        <f t="shared" ref="D69:BJ69" si="20">D28+D47+D53+D62+D67</f>
        <v>196.90816670485239</v>
      </c>
      <c r="E69" s="38">
        <f t="shared" si="20"/>
        <v>0</v>
      </c>
      <c r="F69" s="38">
        <f t="shared" si="20"/>
        <v>0</v>
      </c>
      <c r="G69" s="38">
        <f t="shared" si="20"/>
        <v>0</v>
      </c>
      <c r="H69" s="63">
        <f t="shared" si="20"/>
        <v>83.093756416958911</v>
      </c>
      <c r="I69" s="63">
        <f t="shared" si="20"/>
        <v>297.85573638563608</v>
      </c>
      <c r="J69" s="63">
        <f t="shared" si="20"/>
        <v>26.523976370869896</v>
      </c>
      <c r="K69" s="63">
        <f t="shared" si="20"/>
        <v>0</v>
      </c>
      <c r="L69" s="63">
        <f t="shared" si="20"/>
        <v>131.34390562334309</v>
      </c>
      <c r="M69" s="38">
        <f t="shared" si="20"/>
        <v>0</v>
      </c>
      <c r="N69" s="38">
        <f t="shared" si="20"/>
        <v>0</v>
      </c>
      <c r="O69" s="38">
        <f t="shared" si="20"/>
        <v>0</v>
      </c>
      <c r="P69" s="38">
        <f t="shared" si="20"/>
        <v>0</v>
      </c>
      <c r="Q69" s="38">
        <f t="shared" si="20"/>
        <v>0</v>
      </c>
      <c r="R69" s="63">
        <f t="shared" si="20"/>
        <v>54.035018587723933</v>
      </c>
      <c r="S69" s="63">
        <f t="shared" si="20"/>
        <v>18.101988645027799</v>
      </c>
      <c r="T69" s="63">
        <f t="shared" si="20"/>
        <v>33.7194070735152</v>
      </c>
      <c r="U69" s="63">
        <f t="shared" si="20"/>
        <v>0</v>
      </c>
      <c r="V69" s="63">
        <f t="shared" si="20"/>
        <v>20.631993340276562</v>
      </c>
      <c r="W69" s="38">
        <f t="shared" si="20"/>
        <v>0</v>
      </c>
      <c r="X69" s="38">
        <f t="shared" si="20"/>
        <v>2.0430145155000004E-3</v>
      </c>
      <c r="Y69" s="38">
        <f t="shared" si="20"/>
        <v>0</v>
      </c>
      <c r="Z69" s="38">
        <f t="shared" si="20"/>
        <v>0</v>
      </c>
      <c r="AA69" s="38">
        <f t="shared" si="20"/>
        <v>0</v>
      </c>
      <c r="AB69" s="63">
        <f t="shared" si="20"/>
        <v>488.10850993297839</v>
      </c>
      <c r="AC69" s="63">
        <f t="shared" si="20"/>
        <v>223.68361418193021</v>
      </c>
      <c r="AD69" s="63">
        <f t="shared" si="20"/>
        <v>23.860906842708797</v>
      </c>
      <c r="AE69" s="63">
        <f t="shared" si="20"/>
        <v>0</v>
      </c>
      <c r="AF69" s="63">
        <f t="shared" si="20"/>
        <v>361.89575707108821</v>
      </c>
      <c r="AG69" s="38">
        <f t="shared" si="20"/>
        <v>0</v>
      </c>
      <c r="AH69" s="38">
        <f t="shared" si="20"/>
        <v>0</v>
      </c>
      <c r="AI69" s="38">
        <f t="shared" si="20"/>
        <v>0</v>
      </c>
      <c r="AJ69" s="38">
        <f t="shared" si="20"/>
        <v>0</v>
      </c>
      <c r="AK69" s="38">
        <f t="shared" si="20"/>
        <v>0</v>
      </c>
      <c r="AL69" s="63">
        <f t="shared" si="20"/>
        <v>533.83571689261976</v>
      </c>
      <c r="AM69" s="63">
        <f t="shared" si="20"/>
        <v>70.681654720810286</v>
      </c>
      <c r="AN69" s="63">
        <f t="shared" si="20"/>
        <v>65.269143476577796</v>
      </c>
      <c r="AO69" s="63">
        <f t="shared" si="20"/>
        <v>0</v>
      </c>
      <c r="AP69" s="63">
        <f t="shared" si="20"/>
        <v>211.94107056294027</v>
      </c>
      <c r="AQ69" s="38">
        <f t="shared" si="20"/>
        <v>0</v>
      </c>
      <c r="AR69" s="71">
        <f t="shared" si="20"/>
        <v>43.124566872164579</v>
      </c>
      <c r="AS69" s="38">
        <f t="shared" si="20"/>
        <v>0</v>
      </c>
      <c r="AT69" s="38">
        <f t="shared" si="20"/>
        <v>0</v>
      </c>
      <c r="AU69" s="38">
        <f t="shared" si="20"/>
        <v>0</v>
      </c>
      <c r="AV69" s="63">
        <f t="shared" si="20"/>
        <v>518.11196802220604</v>
      </c>
      <c r="AW69" s="63">
        <f t="shared" si="20"/>
        <v>95.734812694732682</v>
      </c>
      <c r="AX69" s="63">
        <f t="shared" si="20"/>
        <v>4.2085127653546994</v>
      </c>
      <c r="AY69" s="63">
        <f t="shared" si="20"/>
        <v>0</v>
      </c>
      <c r="AZ69" s="63">
        <f t="shared" si="20"/>
        <v>269.17422134788359</v>
      </c>
      <c r="BA69" s="38">
        <f t="shared" si="20"/>
        <v>0</v>
      </c>
      <c r="BB69" s="38">
        <f t="shared" si="20"/>
        <v>0</v>
      </c>
      <c r="BC69" s="38">
        <f t="shared" si="20"/>
        <v>0</v>
      </c>
      <c r="BD69" s="38">
        <f t="shared" si="20"/>
        <v>0</v>
      </c>
      <c r="BE69" s="38">
        <f t="shared" si="20"/>
        <v>0</v>
      </c>
      <c r="BF69" s="38">
        <f t="shared" si="20"/>
        <v>143.9103936798009</v>
      </c>
      <c r="BG69" s="38">
        <f t="shared" si="20"/>
        <v>12.012739528797102</v>
      </c>
      <c r="BH69" s="38">
        <f t="shared" si="20"/>
        <v>4.6928598510963999</v>
      </c>
      <c r="BI69" s="38">
        <f t="shared" si="20"/>
        <v>0</v>
      </c>
      <c r="BJ69" s="38">
        <f t="shared" si="20"/>
        <v>39.623016007455192</v>
      </c>
      <c r="BK69" s="38">
        <f>BK28+BK47+BK53+BK62+BK67</f>
        <v>3972.0854566138651</v>
      </c>
    </row>
    <row r="70" spans="1:63" x14ac:dyDescent="0.2">
      <c r="A70" s="15"/>
      <c r="B70" s="24"/>
      <c r="C70" s="113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14"/>
    </row>
    <row r="71" spans="1:63" ht="15" x14ac:dyDescent="0.3">
      <c r="A71" s="15" t="s">
        <v>5</v>
      </c>
      <c r="B71" s="25" t="s">
        <v>24</v>
      </c>
      <c r="C71" s="113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14"/>
    </row>
    <row r="72" spans="1:63" x14ac:dyDescent="0.2">
      <c r="A72" s="15"/>
      <c r="B72" s="28" t="s">
        <v>111</v>
      </c>
      <c r="C72" s="34">
        <v>0</v>
      </c>
      <c r="D72" s="34">
        <v>0.86378744677409991</v>
      </c>
      <c r="E72" s="34">
        <v>0</v>
      </c>
      <c r="F72" s="34">
        <v>0</v>
      </c>
      <c r="G72" s="34">
        <v>0</v>
      </c>
      <c r="H72" s="34">
        <v>2.2138759973817992</v>
      </c>
      <c r="I72" s="34">
        <v>0.1503974504193</v>
      </c>
      <c r="J72" s="34">
        <v>0</v>
      </c>
      <c r="K72" s="34">
        <v>0</v>
      </c>
      <c r="L72" s="34">
        <v>0.83242331203160003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1.6154007672170994</v>
      </c>
      <c r="S72" s="34">
        <v>2.9111139354E-3</v>
      </c>
      <c r="T72" s="34">
        <v>0</v>
      </c>
      <c r="U72" s="34">
        <v>0</v>
      </c>
      <c r="V72" s="34">
        <v>0.18092621990299998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4">
        <v>13.098864848708367</v>
      </c>
      <c r="AC72" s="34">
        <v>0.23183861941860001</v>
      </c>
      <c r="AD72" s="34">
        <v>0</v>
      </c>
      <c r="AE72" s="34">
        <v>0</v>
      </c>
      <c r="AF72" s="34">
        <v>2.7468625891589999</v>
      </c>
      <c r="AG72" s="34">
        <v>0</v>
      </c>
      <c r="AH72" s="34">
        <v>0</v>
      </c>
      <c r="AI72" s="34">
        <v>0</v>
      </c>
      <c r="AJ72" s="34">
        <v>0</v>
      </c>
      <c r="AK72" s="34">
        <v>0</v>
      </c>
      <c r="AL72" s="34">
        <v>9.6292948305391093</v>
      </c>
      <c r="AM72" s="34">
        <v>0.13582255325789999</v>
      </c>
      <c r="AN72" s="34">
        <v>0</v>
      </c>
      <c r="AO72" s="34">
        <v>0</v>
      </c>
      <c r="AP72" s="34">
        <v>0.62008666432189996</v>
      </c>
      <c r="AQ72" s="34">
        <v>0</v>
      </c>
      <c r="AR72" s="65">
        <v>0</v>
      </c>
      <c r="AS72" s="34">
        <v>0</v>
      </c>
      <c r="AT72" s="34">
        <v>0</v>
      </c>
      <c r="AU72" s="34">
        <v>0</v>
      </c>
      <c r="AV72" s="34">
        <v>5.2532772482626875</v>
      </c>
      <c r="AW72" s="34">
        <v>0.16418908858030004</v>
      </c>
      <c r="AX72" s="34">
        <v>0</v>
      </c>
      <c r="AY72" s="34">
        <v>0</v>
      </c>
      <c r="AZ72" s="34">
        <v>1.4498173329019</v>
      </c>
      <c r="BA72" s="34">
        <v>0</v>
      </c>
      <c r="BB72" s="34">
        <v>0</v>
      </c>
      <c r="BC72" s="34">
        <v>0</v>
      </c>
      <c r="BD72" s="34">
        <v>0</v>
      </c>
      <c r="BE72" s="34">
        <v>0</v>
      </c>
      <c r="BF72" s="34">
        <v>2.0965369754815977</v>
      </c>
      <c r="BG72" s="34">
        <v>4.5913555677300003E-2</v>
      </c>
      <c r="BH72" s="34">
        <v>0</v>
      </c>
      <c r="BI72" s="34">
        <v>0</v>
      </c>
      <c r="BJ72" s="34">
        <v>5.9918897161199997E-2</v>
      </c>
      <c r="BK72" s="33">
        <f>SUM(C72:BJ72)</f>
        <v>41.392145511132156</v>
      </c>
    </row>
    <row r="73" spans="1:63" ht="13.5" thickBot="1" x14ac:dyDescent="0.25">
      <c r="A73" s="26"/>
      <c r="B73" s="21" t="s">
        <v>83</v>
      </c>
      <c r="C73" s="30">
        <f t="shared" ref="C73:BJ73" si="21">SUM(C72)</f>
        <v>0</v>
      </c>
      <c r="D73" s="30">
        <f t="shared" si="21"/>
        <v>0.86378744677409991</v>
      </c>
      <c r="E73" s="30">
        <f t="shared" si="21"/>
        <v>0</v>
      </c>
      <c r="F73" s="30">
        <f t="shared" si="21"/>
        <v>0</v>
      </c>
      <c r="G73" s="30">
        <f t="shared" si="21"/>
        <v>0</v>
      </c>
      <c r="H73" s="62">
        <f t="shared" si="21"/>
        <v>2.2138759973817992</v>
      </c>
      <c r="I73" s="62">
        <f t="shared" si="21"/>
        <v>0.1503974504193</v>
      </c>
      <c r="J73" s="62">
        <f t="shared" si="21"/>
        <v>0</v>
      </c>
      <c r="K73" s="62">
        <f t="shared" si="21"/>
        <v>0</v>
      </c>
      <c r="L73" s="62">
        <f t="shared" si="21"/>
        <v>0.83242331203160003</v>
      </c>
      <c r="M73" s="30">
        <f t="shared" si="21"/>
        <v>0</v>
      </c>
      <c r="N73" s="30">
        <f t="shared" si="21"/>
        <v>0</v>
      </c>
      <c r="O73" s="30">
        <f t="shared" si="21"/>
        <v>0</v>
      </c>
      <c r="P73" s="30">
        <f t="shared" si="21"/>
        <v>0</v>
      </c>
      <c r="Q73" s="30">
        <f t="shared" si="21"/>
        <v>0</v>
      </c>
      <c r="R73" s="62">
        <f t="shared" si="21"/>
        <v>1.6154007672170994</v>
      </c>
      <c r="S73" s="62">
        <f t="shared" si="21"/>
        <v>2.9111139354E-3</v>
      </c>
      <c r="T73" s="62">
        <f t="shared" si="21"/>
        <v>0</v>
      </c>
      <c r="U73" s="62">
        <f t="shared" si="21"/>
        <v>0</v>
      </c>
      <c r="V73" s="62">
        <f t="shared" si="21"/>
        <v>0.18092621990299998</v>
      </c>
      <c r="W73" s="30">
        <f t="shared" si="21"/>
        <v>0</v>
      </c>
      <c r="X73" s="30">
        <f t="shared" si="21"/>
        <v>0</v>
      </c>
      <c r="Y73" s="30">
        <f t="shared" si="21"/>
        <v>0</v>
      </c>
      <c r="Z73" s="30">
        <f t="shared" si="21"/>
        <v>0</v>
      </c>
      <c r="AA73" s="30">
        <f t="shared" si="21"/>
        <v>0</v>
      </c>
      <c r="AB73" s="62">
        <f t="shared" si="21"/>
        <v>13.098864848708367</v>
      </c>
      <c r="AC73" s="62">
        <f t="shared" si="21"/>
        <v>0.23183861941860001</v>
      </c>
      <c r="AD73" s="62">
        <f t="shared" si="21"/>
        <v>0</v>
      </c>
      <c r="AE73" s="62">
        <f t="shared" si="21"/>
        <v>0</v>
      </c>
      <c r="AF73" s="62">
        <f t="shared" si="21"/>
        <v>2.7468625891589999</v>
      </c>
      <c r="AG73" s="30">
        <f t="shared" si="21"/>
        <v>0</v>
      </c>
      <c r="AH73" s="30">
        <f t="shared" si="21"/>
        <v>0</v>
      </c>
      <c r="AI73" s="30">
        <f t="shared" si="21"/>
        <v>0</v>
      </c>
      <c r="AJ73" s="30">
        <f t="shared" si="21"/>
        <v>0</v>
      </c>
      <c r="AK73" s="30">
        <f t="shared" si="21"/>
        <v>0</v>
      </c>
      <c r="AL73" s="62">
        <f t="shared" si="21"/>
        <v>9.6292948305391093</v>
      </c>
      <c r="AM73" s="62">
        <f t="shared" si="21"/>
        <v>0.13582255325789999</v>
      </c>
      <c r="AN73" s="62">
        <f t="shared" si="21"/>
        <v>0</v>
      </c>
      <c r="AO73" s="62">
        <f t="shared" si="21"/>
        <v>0</v>
      </c>
      <c r="AP73" s="62">
        <f t="shared" si="21"/>
        <v>0.62008666432189996</v>
      </c>
      <c r="AQ73" s="30">
        <f t="shared" si="21"/>
        <v>0</v>
      </c>
      <c r="AR73" s="70">
        <f t="shared" si="21"/>
        <v>0</v>
      </c>
      <c r="AS73" s="30">
        <f t="shared" si="21"/>
        <v>0</v>
      </c>
      <c r="AT73" s="30">
        <f t="shared" si="21"/>
        <v>0</v>
      </c>
      <c r="AU73" s="30">
        <f t="shared" si="21"/>
        <v>0</v>
      </c>
      <c r="AV73" s="62">
        <f t="shared" si="21"/>
        <v>5.2532772482626875</v>
      </c>
      <c r="AW73" s="62">
        <f t="shared" si="21"/>
        <v>0.16418908858030004</v>
      </c>
      <c r="AX73" s="62">
        <f t="shared" si="21"/>
        <v>0</v>
      </c>
      <c r="AY73" s="62">
        <f t="shared" si="21"/>
        <v>0</v>
      </c>
      <c r="AZ73" s="62">
        <f t="shared" si="21"/>
        <v>1.4498173329019</v>
      </c>
      <c r="BA73" s="30">
        <f t="shared" si="21"/>
        <v>0</v>
      </c>
      <c r="BB73" s="30">
        <f t="shared" si="21"/>
        <v>0</v>
      </c>
      <c r="BC73" s="30">
        <f t="shared" si="21"/>
        <v>0</v>
      </c>
      <c r="BD73" s="30">
        <f t="shared" si="21"/>
        <v>0</v>
      </c>
      <c r="BE73" s="30">
        <f t="shared" si="21"/>
        <v>0</v>
      </c>
      <c r="BF73" s="62">
        <f t="shared" si="21"/>
        <v>2.0965369754815977</v>
      </c>
      <c r="BG73" s="62">
        <f t="shared" si="21"/>
        <v>4.5913555677300003E-2</v>
      </c>
      <c r="BH73" s="62">
        <f t="shared" si="21"/>
        <v>0</v>
      </c>
      <c r="BI73" s="62">
        <f t="shared" si="21"/>
        <v>0</v>
      </c>
      <c r="BJ73" s="62">
        <f t="shared" si="21"/>
        <v>5.9918897161199997E-2</v>
      </c>
      <c r="BK73" s="64">
        <f>SUM(BK72)</f>
        <v>41.392145511132156</v>
      </c>
    </row>
    <row r="74" spans="1:63" x14ac:dyDescent="0.2">
      <c r="A74" s="4"/>
      <c r="B74" s="17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74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</row>
    <row r="75" spans="1:63" x14ac:dyDescent="0.2">
      <c r="A75" s="4"/>
      <c r="B75" s="17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74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</row>
    <row r="76" spans="1:63" x14ac:dyDescent="0.2">
      <c r="A76" s="4"/>
      <c r="B76" s="17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8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43"/>
    </row>
    <row r="77" spans="1:63" x14ac:dyDescent="0.2">
      <c r="A77" s="4"/>
      <c r="B77" s="17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74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</row>
    <row r="78" spans="1:63" x14ac:dyDescent="0.2">
      <c r="A78" s="4"/>
      <c r="B78" s="17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74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</row>
    <row r="79" spans="1:63" x14ac:dyDescent="0.2">
      <c r="A79" s="4"/>
      <c r="B79" s="17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43"/>
    </row>
    <row r="80" spans="1:63" x14ac:dyDescent="0.2">
      <c r="A80" s="4"/>
      <c r="B80" s="4" t="s">
        <v>121</v>
      </c>
      <c r="D80" s="36"/>
      <c r="L80" s="16" t="s">
        <v>37</v>
      </c>
      <c r="BK80" s="36"/>
    </row>
    <row r="81" spans="1:63" x14ac:dyDescent="0.2">
      <c r="A81" s="4"/>
      <c r="B81" s="4" t="s">
        <v>122</v>
      </c>
      <c r="D81" s="36"/>
      <c r="L81" s="4" t="s">
        <v>29</v>
      </c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</row>
    <row r="82" spans="1:63" x14ac:dyDescent="0.2">
      <c r="L82" s="4" t="s">
        <v>30</v>
      </c>
      <c r="BK82" s="43"/>
    </row>
    <row r="83" spans="1:63" x14ac:dyDescent="0.2">
      <c r="B83" s="4" t="s">
        <v>32</v>
      </c>
      <c r="L83" s="4" t="s">
        <v>98</v>
      </c>
      <c r="BK83" s="43"/>
    </row>
    <row r="84" spans="1:63" x14ac:dyDescent="0.2">
      <c r="B84" s="4" t="s">
        <v>33</v>
      </c>
      <c r="L84" s="4" t="s">
        <v>100</v>
      </c>
      <c r="BK84" s="43"/>
    </row>
    <row r="85" spans="1:63" x14ac:dyDescent="0.2">
      <c r="B85" s="4"/>
      <c r="L85" s="4" t="s">
        <v>31</v>
      </c>
      <c r="BK85" s="43"/>
    </row>
    <row r="86" spans="1:63" x14ac:dyDescent="0.2">
      <c r="BK86" s="43"/>
    </row>
    <row r="87" spans="1:63" x14ac:dyDescent="0.2">
      <c r="BK87" s="37"/>
    </row>
    <row r="88" spans="1:63" x14ac:dyDescent="0.2">
      <c r="BK88" s="43"/>
    </row>
    <row r="93" spans="1:63" x14ac:dyDescent="0.2">
      <c r="B93" s="4"/>
    </row>
  </sheetData>
  <mergeCells count="49">
    <mergeCell ref="A1:A5"/>
    <mergeCell ref="C71:BK71"/>
    <mergeCell ref="C55:BK55"/>
    <mergeCell ref="C56:BK56"/>
    <mergeCell ref="C59:BK59"/>
    <mergeCell ref="C63:BK63"/>
    <mergeCell ref="C64:BK64"/>
    <mergeCell ref="C65:BK65"/>
    <mergeCell ref="C68:BK68"/>
    <mergeCell ref="C70:BK70"/>
    <mergeCell ref="C54:BK54"/>
    <mergeCell ref="C10:BK10"/>
    <mergeCell ref="C13:BK13"/>
    <mergeCell ref="C16:BK16"/>
    <mergeCell ref="C19:BK19"/>
    <mergeCell ref="C22:BK22"/>
    <mergeCell ref="C50:BK50"/>
    <mergeCell ref="C49:BK49"/>
    <mergeCell ref="C48:BK48"/>
    <mergeCell ref="C34:BK34"/>
    <mergeCell ref="C31:BK31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  <ignoredErrors>
    <ignoredError sqref="C58:BK58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49"/>
  <sheetViews>
    <sheetView topLeftCell="B4" workbookViewId="0">
      <pane xSplit="2" ySplit="1" topLeftCell="D5" activePane="bottomRight" state="frozen"/>
      <selection activeCell="B4" sqref="B4"/>
      <selection pane="topRight" activeCell="D4" sqref="D4"/>
      <selection pane="bottomLeft" activeCell="B5" sqref="B5"/>
      <selection pane="bottomRight" activeCell="D5" sqref="D5"/>
    </sheetView>
  </sheetViews>
  <sheetFormatPr defaultRowHeight="12.75" x14ac:dyDescent="0.2"/>
  <cols>
    <col min="1" max="1" width="2.28515625" style="46" customWidth="1"/>
    <col min="2" max="2" width="6.42578125" style="46" customWidth="1"/>
    <col min="3" max="3" width="25.28515625" style="46" bestFit="1" customWidth="1"/>
    <col min="4" max="6" width="18.28515625" style="46" bestFit="1" customWidth="1"/>
    <col min="7" max="7" width="17.28515625" style="46" bestFit="1" customWidth="1"/>
    <col min="8" max="8" width="19.85546875" style="46" bestFit="1" customWidth="1"/>
    <col min="9" max="9" width="15.85546875" style="46" bestFit="1" customWidth="1"/>
    <col min="10" max="10" width="17" style="46" bestFit="1" customWidth="1"/>
    <col min="11" max="12" width="19.85546875" style="46" bestFit="1" customWidth="1"/>
    <col min="13" max="14" width="9.140625" style="46"/>
    <col min="15" max="15" width="12.85546875" style="46" bestFit="1" customWidth="1"/>
    <col min="16" max="16384" width="9.140625" style="46"/>
  </cols>
  <sheetData>
    <row r="1" spans="2:12" hidden="1" x14ac:dyDescent="0.2"/>
    <row r="2" spans="2:12" ht="17.25" hidden="1" customHeight="1" x14ac:dyDescent="0.2">
      <c r="B2" s="115" t="s">
        <v>128</v>
      </c>
      <c r="C2" s="116"/>
      <c r="D2" s="116"/>
      <c r="E2" s="116"/>
      <c r="F2" s="116"/>
      <c r="G2" s="116"/>
      <c r="H2" s="116"/>
      <c r="I2" s="116"/>
      <c r="J2" s="116"/>
      <c r="K2" s="116"/>
      <c r="L2" s="117"/>
    </row>
    <row r="3" spans="2:12" ht="17.25" hidden="1" customHeight="1" x14ac:dyDescent="0.2">
      <c r="B3" s="115" t="s">
        <v>112</v>
      </c>
      <c r="C3" s="116"/>
      <c r="D3" s="116"/>
      <c r="E3" s="116"/>
      <c r="F3" s="116"/>
      <c r="G3" s="116"/>
      <c r="H3" s="116"/>
      <c r="I3" s="116"/>
      <c r="J3" s="116"/>
      <c r="K3" s="116"/>
      <c r="L3" s="117"/>
    </row>
    <row r="4" spans="2:12" ht="30" x14ac:dyDescent="0.2">
      <c r="B4" s="45" t="s">
        <v>75</v>
      </c>
      <c r="C4" s="47" t="s">
        <v>38</v>
      </c>
      <c r="D4" s="47" t="s">
        <v>87</v>
      </c>
      <c r="E4" s="47" t="s">
        <v>88</v>
      </c>
      <c r="F4" s="47" t="s">
        <v>7</v>
      </c>
      <c r="G4" s="47" t="s">
        <v>8</v>
      </c>
      <c r="H4" s="47" t="s">
        <v>21</v>
      </c>
      <c r="I4" s="47" t="s">
        <v>94</v>
      </c>
      <c r="J4" s="47" t="s">
        <v>95</v>
      </c>
      <c r="K4" s="47" t="s">
        <v>74</v>
      </c>
      <c r="L4" s="47" t="s">
        <v>96</v>
      </c>
    </row>
    <row r="5" spans="2:12" x14ac:dyDescent="0.2">
      <c r="B5" s="48">
        <v>1</v>
      </c>
      <c r="C5" s="49" t="s">
        <v>39</v>
      </c>
      <c r="D5" s="50">
        <v>0</v>
      </c>
      <c r="E5" s="50">
        <v>5.0241425800000002E-4</v>
      </c>
      <c r="F5" s="50">
        <v>0.2450970592892</v>
      </c>
      <c r="G5" s="50">
        <v>8.8019734193000004E-3</v>
      </c>
      <c r="H5" s="50">
        <v>0</v>
      </c>
      <c r="I5" s="59">
        <v>0</v>
      </c>
      <c r="J5" s="51">
        <v>0</v>
      </c>
      <c r="K5" s="51">
        <f>SUM(D5:J5)</f>
        <v>0.25440144696649997</v>
      </c>
      <c r="L5" s="50">
        <v>4.28040129E-4</v>
      </c>
    </row>
    <row r="6" spans="2:12" x14ac:dyDescent="0.2">
      <c r="B6" s="48">
        <v>2</v>
      </c>
      <c r="C6" s="52" t="s">
        <v>40</v>
      </c>
      <c r="D6" s="50">
        <v>1.1586361837381005</v>
      </c>
      <c r="E6" s="50">
        <v>0.69677861112520001</v>
      </c>
      <c r="F6" s="50">
        <v>29.618414432279746</v>
      </c>
      <c r="G6" s="50">
        <v>1.7217261260192998</v>
      </c>
      <c r="H6" s="50">
        <v>0</v>
      </c>
      <c r="I6" s="59">
        <v>0.56769999999999998</v>
      </c>
      <c r="J6" s="51">
        <v>0</v>
      </c>
      <c r="K6" s="51">
        <f t="shared" ref="K6:K41" si="0">SUM(D6:J6)</f>
        <v>33.76325535316235</v>
      </c>
      <c r="L6" s="50">
        <v>0.36463896441000004</v>
      </c>
    </row>
    <row r="7" spans="2:12" x14ac:dyDescent="0.2">
      <c r="B7" s="48">
        <v>3</v>
      </c>
      <c r="C7" s="49" t="s">
        <v>41</v>
      </c>
      <c r="D7" s="50">
        <v>0</v>
      </c>
      <c r="E7" s="50">
        <v>1.783466129E-4</v>
      </c>
      <c r="F7" s="50">
        <v>0.89864812738399968</v>
      </c>
      <c r="G7" s="50">
        <v>1.3125291580600001E-2</v>
      </c>
      <c r="H7" s="50">
        <v>0</v>
      </c>
      <c r="I7" s="59">
        <v>4.3E-3</v>
      </c>
      <c r="J7" s="51">
        <v>0</v>
      </c>
      <c r="K7" s="51">
        <f t="shared" si="0"/>
        <v>0.91625176557749966</v>
      </c>
      <c r="L7" s="50">
        <v>7.2834757644999998E-2</v>
      </c>
    </row>
    <row r="8" spans="2:12" x14ac:dyDescent="0.2">
      <c r="B8" s="48">
        <v>4</v>
      </c>
      <c r="C8" s="52" t="s">
        <v>42</v>
      </c>
      <c r="D8" s="50">
        <v>3.2609931512882011</v>
      </c>
      <c r="E8" s="50">
        <v>1.6273976812244002</v>
      </c>
      <c r="F8" s="50">
        <v>14.49919715990627</v>
      </c>
      <c r="G8" s="50">
        <v>0.8225131884479</v>
      </c>
      <c r="H8" s="50">
        <v>0</v>
      </c>
      <c r="I8" s="59">
        <v>0.24270000000000003</v>
      </c>
      <c r="J8" s="51">
        <v>0</v>
      </c>
      <c r="K8" s="51">
        <f t="shared" si="0"/>
        <v>20.452801180866771</v>
      </c>
      <c r="L8" s="50">
        <v>0.47887895828189969</v>
      </c>
    </row>
    <row r="9" spans="2:12" x14ac:dyDescent="0.2">
      <c r="B9" s="48">
        <v>5</v>
      </c>
      <c r="C9" s="52" t="s">
        <v>43</v>
      </c>
      <c r="D9" s="50">
        <v>0.59002247428739973</v>
      </c>
      <c r="E9" s="50">
        <v>0.85505556241519987</v>
      </c>
      <c r="F9" s="50">
        <v>47.198477113088785</v>
      </c>
      <c r="G9" s="50">
        <v>4.8991119947815953</v>
      </c>
      <c r="H9" s="50">
        <v>0</v>
      </c>
      <c r="I9" s="59">
        <v>1.3185</v>
      </c>
      <c r="J9" s="51">
        <v>0</v>
      </c>
      <c r="K9" s="51">
        <f t="shared" si="0"/>
        <v>54.861167144572974</v>
      </c>
      <c r="L9" s="50">
        <v>0.68086852743909998</v>
      </c>
    </row>
    <row r="10" spans="2:12" x14ac:dyDescent="0.2">
      <c r="B10" s="48">
        <v>6</v>
      </c>
      <c r="C10" s="52" t="s">
        <v>44</v>
      </c>
      <c r="D10" s="50">
        <v>0.49025952548340007</v>
      </c>
      <c r="E10" s="50">
        <v>0.95794529067619993</v>
      </c>
      <c r="F10" s="50">
        <v>14.039411772899888</v>
      </c>
      <c r="G10" s="50">
        <v>1.5888825244817002</v>
      </c>
      <c r="H10" s="50">
        <v>0</v>
      </c>
      <c r="I10" s="59">
        <v>0.222</v>
      </c>
      <c r="J10" s="51">
        <v>0</v>
      </c>
      <c r="K10" s="51">
        <f t="shared" si="0"/>
        <v>17.29849911354119</v>
      </c>
      <c r="L10" s="50">
        <v>0.25517902015880001</v>
      </c>
    </row>
    <row r="11" spans="2:12" x14ac:dyDescent="0.2">
      <c r="B11" s="48">
        <v>7</v>
      </c>
      <c r="C11" s="52" t="s">
        <v>45</v>
      </c>
      <c r="D11" s="50">
        <v>27.4217864678022</v>
      </c>
      <c r="E11" s="50">
        <v>7.7007288733805952</v>
      </c>
      <c r="F11" s="50">
        <v>38.512469272005191</v>
      </c>
      <c r="G11" s="50">
        <v>6.3575505404592967</v>
      </c>
      <c r="H11" s="50">
        <v>0</v>
      </c>
      <c r="I11" s="59">
        <v>0</v>
      </c>
      <c r="J11" s="51">
        <v>0</v>
      </c>
      <c r="K11" s="51">
        <f t="shared" si="0"/>
        <v>79.992535153647282</v>
      </c>
      <c r="L11" s="50">
        <v>0.45798835854009995</v>
      </c>
    </row>
    <row r="12" spans="2:12" x14ac:dyDescent="0.2">
      <c r="B12" s="48">
        <v>8</v>
      </c>
      <c r="C12" s="73" t="s">
        <v>46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9">
        <v>0</v>
      </c>
      <c r="J12" s="51">
        <v>0</v>
      </c>
      <c r="K12" s="51">
        <f t="shared" si="0"/>
        <v>0</v>
      </c>
      <c r="L12" s="50">
        <v>0</v>
      </c>
    </row>
    <row r="13" spans="2:12" x14ac:dyDescent="0.2">
      <c r="B13" s="48">
        <v>9</v>
      </c>
      <c r="C13" s="73" t="s">
        <v>47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9">
        <v>0</v>
      </c>
      <c r="J13" s="51">
        <v>0</v>
      </c>
      <c r="K13" s="51">
        <f t="shared" si="0"/>
        <v>0</v>
      </c>
      <c r="L13" s="50">
        <v>0</v>
      </c>
    </row>
    <row r="14" spans="2:12" x14ac:dyDescent="0.2">
      <c r="B14" s="48">
        <v>10</v>
      </c>
      <c r="C14" s="52" t="s">
        <v>48</v>
      </c>
      <c r="D14" s="50">
        <v>0.17339717670910001</v>
      </c>
      <c r="E14" s="50">
        <v>0.69343800303129999</v>
      </c>
      <c r="F14" s="50">
        <v>9.8570835314478948</v>
      </c>
      <c r="G14" s="50">
        <v>1.3753488440286996</v>
      </c>
      <c r="H14" s="50">
        <v>0</v>
      </c>
      <c r="I14" s="59">
        <v>0.11270000000000001</v>
      </c>
      <c r="J14" s="51">
        <v>0</v>
      </c>
      <c r="K14" s="51">
        <f t="shared" si="0"/>
        <v>12.211967555216996</v>
      </c>
      <c r="L14" s="50">
        <v>0.40895875415789973</v>
      </c>
    </row>
    <row r="15" spans="2:12" x14ac:dyDescent="0.2">
      <c r="B15" s="48">
        <v>11</v>
      </c>
      <c r="C15" s="52" t="s">
        <v>49</v>
      </c>
      <c r="D15" s="50">
        <v>102.99104422599936</v>
      </c>
      <c r="E15" s="50">
        <v>21.019290188831793</v>
      </c>
      <c r="F15" s="50">
        <v>96.746519596496483</v>
      </c>
      <c r="G15" s="50">
        <v>11.229384947467477</v>
      </c>
      <c r="H15" s="50">
        <v>0</v>
      </c>
      <c r="I15" s="59">
        <v>1.0698000000000001</v>
      </c>
      <c r="J15" s="51">
        <v>0</v>
      </c>
      <c r="K15" s="51">
        <f t="shared" si="0"/>
        <v>233.05603895879509</v>
      </c>
      <c r="L15" s="50">
        <v>1.9432191918792003</v>
      </c>
    </row>
    <row r="16" spans="2:12" x14ac:dyDescent="0.2">
      <c r="B16" s="48">
        <v>12</v>
      </c>
      <c r="C16" s="52" t="s">
        <v>50</v>
      </c>
      <c r="D16" s="50">
        <v>37.926847552574706</v>
      </c>
      <c r="E16" s="50">
        <v>7.0096529043188021</v>
      </c>
      <c r="F16" s="50">
        <v>48.005468154481846</v>
      </c>
      <c r="G16" s="50">
        <v>3.5359625910497008</v>
      </c>
      <c r="H16" s="50">
        <v>0</v>
      </c>
      <c r="I16" s="59">
        <v>0.64610000000000001</v>
      </c>
      <c r="J16" s="51">
        <v>0</v>
      </c>
      <c r="K16" s="51">
        <f t="shared" si="0"/>
        <v>97.124031202425058</v>
      </c>
      <c r="L16" s="50">
        <v>1.0870330045387007</v>
      </c>
    </row>
    <row r="17" spans="2:12" x14ac:dyDescent="0.2">
      <c r="B17" s="48">
        <v>13</v>
      </c>
      <c r="C17" s="52" t="s">
        <v>51</v>
      </c>
      <c r="D17" s="50">
        <v>0.16964985528909998</v>
      </c>
      <c r="E17" s="50">
        <v>0.2950767571281</v>
      </c>
      <c r="F17" s="50">
        <v>20.337167852262194</v>
      </c>
      <c r="G17" s="50">
        <v>1.0159747605457004</v>
      </c>
      <c r="H17" s="50">
        <v>0</v>
      </c>
      <c r="I17" s="59">
        <v>6.3E-2</v>
      </c>
      <c r="J17" s="51">
        <v>0</v>
      </c>
      <c r="K17" s="51">
        <f t="shared" si="0"/>
        <v>21.880869225225091</v>
      </c>
      <c r="L17" s="50">
        <v>0.35650861196260014</v>
      </c>
    </row>
    <row r="18" spans="2:12" x14ac:dyDescent="0.2">
      <c r="B18" s="48">
        <v>14</v>
      </c>
      <c r="C18" s="52" t="s">
        <v>52</v>
      </c>
      <c r="D18" s="50">
        <v>5.0596107064200001E-2</v>
      </c>
      <c r="E18" s="50">
        <v>0.34109643209580004</v>
      </c>
      <c r="F18" s="50">
        <v>10.772185229982796</v>
      </c>
      <c r="G18" s="50">
        <v>0.72590410122320026</v>
      </c>
      <c r="H18" s="50">
        <v>0</v>
      </c>
      <c r="I18" s="59">
        <v>1.35E-2</v>
      </c>
      <c r="J18" s="51">
        <v>0</v>
      </c>
      <c r="K18" s="51">
        <f t="shared" si="0"/>
        <v>11.903281870365996</v>
      </c>
      <c r="L18" s="50">
        <v>2.8565237159900003E-2</v>
      </c>
    </row>
    <row r="19" spans="2:12" x14ac:dyDescent="0.2">
      <c r="B19" s="48">
        <v>15</v>
      </c>
      <c r="C19" s="52" t="s">
        <v>53</v>
      </c>
      <c r="D19" s="50">
        <v>0.7844816692551001</v>
      </c>
      <c r="E19" s="50">
        <v>0.43586688315900002</v>
      </c>
      <c r="F19" s="50">
        <v>40.908928550904271</v>
      </c>
      <c r="G19" s="50">
        <v>2.6898071114047992</v>
      </c>
      <c r="H19" s="50">
        <v>0</v>
      </c>
      <c r="I19" s="59">
        <v>3.1E-2</v>
      </c>
      <c r="J19" s="51">
        <v>0</v>
      </c>
      <c r="K19" s="51">
        <f t="shared" si="0"/>
        <v>44.850084214723168</v>
      </c>
      <c r="L19" s="50">
        <v>0.45333449392620001</v>
      </c>
    </row>
    <row r="20" spans="2:12" x14ac:dyDescent="0.2">
      <c r="B20" s="48">
        <v>16</v>
      </c>
      <c r="C20" s="52" t="s">
        <v>54</v>
      </c>
      <c r="D20" s="50">
        <v>61.432320244336111</v>
      </c>
      <c r="E20" s="50">
        <v>60.122816264268657</v>
      </c>
      <c r="F20" s="50">
        <v>213.79823474273098</v>
      </c>
      <c r="G20" s="50">
        <v>9.5507030632490917</v>
      </c>
      <c r="H20" s="50">
        <v>0</v>
      </c>
      <c r="I20" s="59">
        <v>4.403639137617775</v>
      </c>
      <c r="J20" s="51">
        <v>0</v>
      </c>
      <c r="K20" s="51">
        <f t="shared" si="0"/>
        <v>349.30771345220262</v>
      </c>
      <c r="L20" s="50">
        <v>2.6657029724842976</v>
      </c>
    </row>
    <row r="21" spans="2:12" x14ac:dyDescent="0.2">
      <c r="B21" s="48">
        <v>17</v>
      </c>
      <c r="C21" s="52" t="s">
        <v>55</v>
      </c>
      <c r="D21" s="50">
        <v>6.8015086292211011</v>
      </c>
      <c r="E21" s="50">
        <v>6.0985993128008014</v>
      </c>
      <c r="F21" s="50">
        <v>43.891789714088155</v>
      </c>
      <c r="G21" s="50">
        <v>4.5526289973691938</v>
      </c>
      <c r="H21" s="50">
        <v>0</v>
      </c>
      <c r="I21" s="59">
        <v>0.79339999999999999</v>
      </c>
      <c r="J21" s="51">
        <v>0</v>
      </c>
      <c r="K21" s="51">
        <f t="shared" si="0"/>
        <v>62.137926653479248</v>
      </c>
      <c r="L21" s="50">
        <v>0.6675706585046014</v>
      </c>
    </row>
    <row r="22" spans="2:12" x14ac:dyDescent="0.2">
      <c r="B22" s="48">
        <v>18</v>
      </c>
      <c r="C22" s="73" t="s">
        <v>56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9">
        <v>0</v>
      </c>
      <c r="J22" s="51">
        <v>0</v>
      </c>
      <c r="K22" s="51">
        <f t="shared" si="0"/>
        <v>0</v>
      </c>
      <c r="L22" s="50">
        <v>0</v>
      </c>
    </row>
    <row r="23" spans="2:12" x14ac:dyDescent="0.2">
      <c r="B23" s="48">
        <v>19</v>
      </c>
      <c r="C23" s="52" t="s">
        <v>57</v>
      </c>
      <c r="D23" s="50">
        <v>5.9126225353131012</v>
      </c>
      <c r="E23" s="50">
        <v>14.229824665339802</v>
      </c>
      <c r="F23" s="50">
        <v>96.317185561544505</v>
      </c>
      <c r="G23" s="50">
        <v>12.534213927746727</v>
      </c>
      <c r="H23" s="50">
        <v>0</v>
      </c>
      <c r="I23" s="59">
        <v>2.7023999999999999</v>
      </c>
      <c r="J23" s="51">
        <v>0</v>
      </c>
      <c r="K23" s="51">
        <f t="shared" si="0"/>
        <v>131.69624668994413</v>
      </c>
      <c r="L23" s="50">
        <v>1.0788878816881016</v>
      </c>
    </row>
    <row r="24" spans="2:12" x14ac:dyDescent="0.2">
      <c r="B24" s="48">
        <v>20</v>
      </c>
      <c r="C24" s="52" t="s">
        <v>58</v>
      </c>
      <c r="D24" s="50">
        <v>271.31848010242732</v>
      </c>
      <c r="E24" s="50">
        <v>184.84822919548478</v>
      </c>
      <c r="F24" s="50">
        <v>868.65153370978089</v>
      </c>
      <c r="G24" s="50">
        <v>58.235228133604018</v>
      </c>
      <c r="H24" s="50">
        <v>0</v>
      </c>
      <c r="I24" s="59">
        <v>57.942363480488623</v>
      </c>
      <c r="J24" s="51">
        <v>0</v>
      </c>
      <c r="K24" s="51">
        <f t="shared" si="0"/>
        <v>1440.9958346217859</v>
      </c>
      <c r="L24" s="50">
        <v>12.96586403489877</v>
      </c>
    </row>
    <row r="25" spans="2:12" x14ac:dyDescent="0.2">
      <c r="B25" s="48">
        <v>21</v>
      </c>
      <c r="C25" s="49" t="s">
        <v>59</v>
      </c>
      <c r="D25" s="50">
        <v>3.015534387E-3</v>
      </c>
      <c r="E25" s="50">
        <v>2.017076451E-4</v>
      </c>
      <c r="F25" s="50">
        <v>0.57194225586610004</v>
      </c>
      <c r="G25" s="50">
        <v>6.3248513870899997E-2</v>
      </c>
      <c r="H25" s="50">
        <v>0</v>
      </c>
      <c r="I25" s="59">
        <v>0</v>
      </c>
      <c r="J25" s="51">
        <v>0</v>
      </c>
      <c r="K25" s="51">
        <f t="shared" si="0"/>
        <v>0.63840801176910011</v>
      </c>
      <c r="L25" s="50">
        <v>1.8935899990000002E-4</v>
      </c>
    </row>
    <row r="26" spans="2:12" x14ac:dyDescent="0.2">
      <c r="B26" s="48">
        <v>22</v>
      </c>
      <c r="C26" s="52" t="s">
        <v>60</v>
      </c>
      <c r="D26" s="50">
        <v>2.71717455483E-2</v>
      </c>
      <c r="E26" s="50">
        <v>2.5658018451399998E-2</v>
      </c>
      <c r="F26" s="50">
        <v>1.3955805440251003</v>
      </c>
      <c r="G26" s="50">
        <v>6.8721266450000006E-3</v>
      </c>
      <c r="H26" s="50">
        <v>0</v>
      </c>
      <c r="I26" s="59">
        <v>0.38640000000000002</v>
      </c>
      <c r="J26" s="51">
        <v>0</v>
      </c>
      <c r="K26" s="51">
        <f t="shared" si="0"/>
        <v>1.8416824346698004</v>
      </c>
      <c r="L26" s="50">
        <v>1.34600012254E-2</v>
      </c>
    </row>
    <row r="27" spans="2:12" x14ac:dyDescent="0.2">
      <c r="B27" s="48">
        <v>23</v>
      </c>
      <c r="C27" s="73" t="s">
        <v>61</v>
      </c>
      <c r="D27" s="50">
        <v>1.3173180642999998E-3</v>
      </c>
      <c r="E27" s="50">
        <v>6.4544193000000005E-6</v>
      </c>
      <c r="F27" s="50">
        <v>1.9607227738679001</v>
      </c>
      <c r="G27" s="50">
        <v>2.1142871864514001</v>
      </c>
      <c r="H27" s="50">
        <v>0</v>
      </c>
      <c r="I27" s="59">
        <v>0</v>
      </c>
      <c r="J27" s="51">
        <v>0</v>
      </c>
      <c r="K27" s="51">
        <f t="shared" si="0"/>
        <v>4.0763337328029001</v>
      </c>
      <c r="L27" s="50">
        <v>1.8894091128699997E-2</v>
      </c>
    </row>
    <row r="28" spans="2:12" x14ac:dyDescent="0.2">
      <c r="B28" s="48">
        <v>24</v>
      </c>
      <c r="C28" s="49" t="s">
        <v>62</v>
      </c>
      <c r="D28" s="50">
        <v>5.09333036451E-2</v>
      </c>
      <c r="E28" s="50">
        <v>2.4302039677000001E-3</v>
      </c>
      <c r="F28" s="50">
        <v>1.9676133413485002</v>
      </c>
      <c r="G28" s="50">
        <v>5.0240171612700009E-2</v>
      </c>
      <c r="H28" s="50">
        <v>0</v>
      </c>
      <c r="I28" s="59">
        <v>0.1643</v>
      </c>
      <c r="J28" s="51">
        <v>0</v>
      </c>
      <c r="K28" s="51">
        <f t="shared" si="0"/>
        <v>2.235517020574</v>
      </c>
      <c r="L28" s="50">
        <v>1.0606705806E-3</v>
      </c>
    </row>
    <row r="29" spans="2:12" x14ac:dyDescent="0.2">
      <c r="B29" s="48">
        <v>25</v>
      </c>
      <c r="C29" s="52" t="s">
        <v>63</v>
      </c>
      <c r="D29" s="50">
        <v>25.843014208313107</v>
      </c>
      <c r="E29" s="50">
        <v>6.645039835181902</v>
      </c>
      <c r="F29" s="50">
        <v>139.27280655618199</v>
      </c>
      <c r="G29" s="50">
        <v>12.681008156405378</v>
      </c>
      <c r="H29" s="50">
        <v>0</v>
      </c>
      <c r="I29" s="59">
        <v>4.3632</v>
      </c>
      <c r="J29" s="51">
        <v>0</v>
      </c>
      <c r="K29" s="51">
        <f t="shared" si="0"/>
        <v>188.80506875608239</v>
      </c>
      <c r="L29" s="50">
        <v>2.328531969849299</v>
      </c>
    </row>
    <row r="30" spans="2:12" x14ac:dyDescent="0.2">
      <c r="B30" s="48">
        <v>26</v>
      </c>
      <c r="C30" s="52" t="s">
        <v>64</v>
      </c>
      <c r="D30" s="50">
        <v>37.73988983915001</v>
      </c>
      <c r="E30" s="50">
        <v>2.6247951980538993</v>
      </c>
      <c r="F30" s="50">
        <v>38.637790755572681</v>
      </c>
      <c r="G30" s="50">
        <v>4.5478176699090991</v>
      </c>
      <c r="H30" s="50">
        <v>0</v>
      </c>
      <c r="I30" s="59">
        <v>0.72019999999999995</v>
      </c>
      <c r="J30" s="51">
        <v>0</v>
      </c>
      <c r="K30" s="51">
        <f t="shared" si="0"/>
        <v>84.270493462685693</v>
      </c>
      <c r="L30" s="50">
        <v>0.55553924656979981</v>
      </c>
    </row>
    <row r="31" spans="2:12" x14ac:dyDescent="0.2">
      <c r="B31" s="48">
        <v>27</v>
      </c>
      <c r="C31" s="52" t="s">
        <v>15</v>
      </c>
      <c r="D31" s="50">
        <v>1.3737567461922999</v>
      </c>
      <c r="E31" s="50">
        <v>0.66737220651500007</v>
      </c>
      <c r="F31" s="50">
        <v>32.151282791245372</v>
      </c>
      <c r="G31" s="50">
        <v>2.5000833895786991</v>
      </c>
      <c r="H31" s="50">
        <v>0</v>
      </c>
      <c r="I31" s="59">
        <v>2.8794</v>
      </c>
      <c r="J31" s="51">
        <v>0</v>
      </c>
      <c r="K31" s="51">
        <f t="shared" si="0"/>
        <v>39.57189513353137</v>
      </c>
      <c r="L31" s="50">
        <v>0.34634402006199971</v>
      </c>
    </row>
    <row r="32" spans="2:12" x14ac:dyDescent="0.2">
      <c r="B32" s="48">
        <v>28</v>
      </c>
      <c r="C32" s="52" t="s">
        <v>65</v>
      </c>
      <c r="D32" s="50">
        <v>6.446570077399999E-2</v>
      </c>
      <c r="E32" s="50">
        <v>1.3682802096600001E-2</v>
      </c>
      <c r="F32" s="50">
        <v>1.3092435707016006</v>
      </c>
      <c r="G32" s="50">
        <v>4.4325553902899995E-2</v>
      </c>
      <c r="H32" s="50">
        <v>0</v>
      </c>
      <c r="I32" s="59">
        <v>0</v>
      </c>
      <c r="J32" s="51">
        <v>0</v>
      </c>
      <c r="K32" s="51">
        <f t="shared" si="0"/>
        <v>1.4317176274751005</v>
      </c>
      <c r="L32" s="50">
        <v>1.3853043774000002E-2</v>
      </c>
    </row>
    <row r="33" spans="2:15" x14ac:dyDescent="0.2">
      <c r="B33" s="48">
        <v>29</v>
      </c>
      <c r="C33" s="52" t="s">
        <v>66</v>
      </c>
      <c r="D33" s="50">
        <v>7.1406026726095995</v>
      </c>
      <c r="E33" s="50">
        <v>2.7420963869296</v>
      </c>
      <c r="F33" s="50">
        <v>35.579783422197593</v>
      </c>
      <c r="G33" s="50">
        <v>2.1395743204060986</v>
      </c>
      <c r="H33" s="50">
        <v>0</v>
      </c>
      <c r="I33" s="59">
        <v>0.37609999999999999</v>
      </c>
      <c r="J33" s="51">
        <v>0</v>
      </c>
      <c r="K33" s="51">
        <f t="shared" si="0"/>
        <v>47.978156802142891</v>
      </c>
      <c r="L33" s="50">
        <v>1.0520180239577013</v>
      </c>
    </row>
    <row r="34" spans="2:15" x14ac:dyDescent="0.2">
      <c r="B34" s="48">
        <v>30</v>
      </c>
      <c r="C34" s="52" t="s">
        <v>67</v>
      </c>
      <c r="D34" s="50">
        <v>5.8389187247012027</v>
      </c>
      <c r="E34" s="50">
        <v>3.8781528649263004</v>
      </c>
      <c r="F34" s="50">
        <v>60.454493755298174</v>
      </c>
      <c r="G34" s="50">
        <v>5.396211181418793</v>
      </c>
      <c r="H34" s="50">
        <v>0</v>
      </c>
      <c r="I34" s="59">
        <v>1.6318999999999999</v>
      </c>
      <c r="J34" s="51">
        <v>0</v>
      </c>
      <c r="K34" s="51">
        <f t="shared" si="0"/>
        <v>77.199676526344476</v>
      </c>
      <c r="L34" s="50">
        <v>1.3846554849220005</v>
      </c>
    </row>
    <row r="35" spans="2:15" x14ac:dyDescent="0.2">
      <c r="B35" s="48">
        <v>31</v>
      </c>
      <c r="C35" s="49" t="s">
        <v>68</v>
      </c>
      <c r="D35" s="50">
        <v>1.05451387E-4</v>
      </c>
      <c r="E35" s="50">
        <v>0.11414811545150001</v>
      </c>
      <c r="F35" s="50">
        <v>1.8684672488290996</v>
      </c>
      <c r="G35" s="50">
        <v>0.1270458579349</v>
      </c>
      <c r="H35" s="50">
        <v>0</v>
      </c>
      <c r="I35" s="59">
        <v>0</v>
      </c>
      <c r="J35" s="51">
        <v>0</v>
      </c>
      <c r="K35" s="51">
        <f t="shared" si="0"/>
        <v>2.1097666736024996</v>
      </c>
      <c r="L35" s="50">
        <v>9.0322893547900004E-2</v>
      </c>
    </row>
    <row r="36" spans="2:15" x14ac:dyDescent="0.2">
      <c r="B36" s="48">
        <v>32</v>
      </c>
      <c r="C36" s="52" t="s">
        <v>69</v>
      </c>
      <c r="D36" s="50">
        <v>100.68847111840547</v>
      </c>
      <c r="E36" s="50">
        <v>21.903136258728903</v>
      </c>
      <c r="F36" s="50">
        <v>93.185446035980718</v>
      </c>
      <c r="G36" s="50">
        <v>11.085668887146484</v>
      </c>
      <c r="H36" s="50">
        <v>0</v>
      </c>
      <c r="I36" s="59">
        <v>2.3880999999999997</v>
      </c>
      <c r="J36" s="51">
        <v>0</v>
      </c>
      <c r="K36" s="51">
        <f t="shared" si="0"/>
        <v>229.25082230026158</v>
      </c>
      <c r="L36" s="50">
        <v>3.2915156923687898</v>
      </c>
    </row>
    <row r="37" spans="2:15" x14ac:dyDescent="0.2">
      <c r="B37" s="48">
        <v>33</v>
      </c>
      <c r="C37" s="52" t="s">
        <v>113</v>
      </c>
      <c r="D37" s="50">
        <v>48.280572437967678</v>
      </c>
      <c r="E37" s="50">
        <v>13.710094192875104</v>
      </c>
      <c r="F37" s="50">
        <v>137.53350852615932</v>
      </c>
      <c r="G37" s="50">
        <v>8.0576996129286869</v>
      </c>
      <c r="H37" s="50">
        <v>0</v>
      </c>
      <c r="I37" s="59">
        <v>0.9607</v>
      </c>
      <c r="J37" s="51">
        <v>0</v>
      </c>
      <c r="K37" s="51">
        <f t="shared" si="0"/>
        <v>208.54257476993078</v>
      </c>
      <c r="L37" s="50">
        <v>2.9143716529034984</v>
      </c>
    </row>
    <row r="38" spans="2:15" x14ac:dyDescent="0.2">
      <c r="B38" s="48">
        <v>34</v>
      </c>
      <c r="C38" s="52" t="s">
        <v>70</v>
      </c>
      <c r="D38" s="50">
        <v>0.18794128858029999</v>
      </c>
      <c r="E38" s="50">
        <v>6.6967380741599997E-2</v>
      </c>
      <c r="F38" s="50">
        <v>8.5967214121288951</v>
      </c>
      <c r="G38" s="50">
        <v>0.66085979457919997</v>
      </c>
      <c r="H38" s="50">
        <v>0</v>
      </c>
      <c r="I38" s="59">
        <v>6.3E-2</v>
      </c>
      <c r="J38" s="51">
        <v>0</v>
      </c>
      <c r="K38" s="51">
        <f t="shared" si="0"/>
        <v>9.5754898760299945</v>
      </c>
      <c r="L38" s="50">
        <v>1.1805093354600001E-2</v>
      </c>
    </row>
    <row r="39" spans="2:15" x14ac:dyDescent="0.2">
      <c r="B39" s="48">
        <v>35</v>
      </c>
      <c r="C39" s="52" t="s">
        <v>71</v>
      </c>
      <c r="D39" s="50">
        <v>14.711067124564696</v>
      </c>
      <c r="E39" s="50">
        <v>20.734018342006802</v>
      </c>
      <c r="F39" s="50">
        <v>196.53136679327963</v>
      </c>
      <c r="G39" s="50">
        <v>17.490227996723583</v>
      </c>
      <c r="H39" s="50">
        <v>0</v>
      </c>
      <c r="I39" s="59">
        <v>1.9976</v>
      </c>
      <c r="J39" s="51">
        <v>0</v>
      </c>
      <c r="K39" s="51">
        <f t="shared" si="0"/>
        <v>251.46428025657471</v>
      </c>
      <c r="L39" s="50">
        <v>1.8893539986404011</v>
      </c>
    </row>
    <row r="40" spans="2:15" x14ac:dyDescent="0.2">
      <c r="B40" s="48">
        <v>36</v>
      </c>
      <c r="C40" s="52" t="s">
        <v>72</v>
      </c>
      <c r="D40" s="50">
        <v>1.1494316091921</v>
      </c>
      <c r="E40" s="50">
        <v>1.1524820315463002</v>
      </c>
      <c r="F40" s="50">
        <v>12.291614139799581</v>
      </c>
      <c r="G40" s="50">
        <v>1.0604611380599998</v>
      </c>
      <c r="H40" s="50">
        <v>0</v>
      </c>
      <c r="I40" s="59">
        <v>0</v>
      </c>
      <c r="J40" s="51">
        <v>0</v>
      </c>
      <c r="K40" s="51">
        <f t="shared" si="0"/>
        <v>15.65398891859798</v>
      </c>
      <c r="L40" s="50">
        <v>0.31506806657349989</v>
      </c>
    </row>
    <row r="41" spans="2:15" x14ac:dyDescent="0.2">
      <c r="B41" s="48">
        <v>37</v>
      </c>
      <c r="C41" s="52" t="s">
        <v>73</v>
      </c>
      <c r="D41" s="50">
        <v>23.225997479537398</v>
      </c>
      <c r="E41" s="50">
        <v>14.214202914176896</v>
      </c>
      <c r="F41" s="50">
        <v>136.89483174224654</v>
      </c>
      <c r="G41" s="50">
        <v>14.733346572333685</v>
      </c>
      <c r="H41" s="50">
        <v>0</v>
      </c>
      <c r="I41" s="59">
        <v>5.6682999999999995</v>
      </c>
      <c r="J41" s="51">
        <v>0</v>
      </c>
      <c r="K41" s="51">
        <f t="shared" si="0"/>
        <v>194.73667870829451</v>
      </c>
      <c r="L41" s="50">
        <v>3.1987007348700027</v>
      </c>
    </row>
    <row r="42" spans="2:15" s="56" customFormat="1" ht="15" x14ac:dyDescent="0.2">
      <c r="B42" s="47" t="s">
        <v>11</v>
      </c>
      <c r="C42" s="53"/>
      <c r="D42" s="54">
        <f>SUM(D5:D41)</f>
        <v>786.80931820380783</v>
      </c>
      <c r="E42" s="54">
        <f t="shared" ref="E42:G42" si="1">SUM(E5:E41)</f>
        <v>395.42696229986507</v>
      </c>
      <c r="F42" s="54">
        <f t="shared" si="1"/>
        <v>2494.5010272453019</v>
      </c>
      <c r="G42" s="54">
        <f t="shared" si="1"/>
        <v>203.61584624678579</v>
      </c>
      <c r="H42" s="55">
        <f t="shared" ref="H42:L42" si="2">SUM(H5:H41)</f>
        <v>0</v>
      </c>
      <c r="I42" s="55">
        <f t="shared" si="2"/>
        <v>91.732302618106402</v>
      </c>
      <c r="J42" s="55">
        <f t="shared" si="2"/>
        <v>0</v>
      </c>
      <c r="K42" s="55">
        <f t="shared" si="2"/>
        <v>3972.0854566138682</v>
      </c>
      <c r="L42" s="55">
        <f t="shared" si="2"/>
        <v>41.392145511132263</v>
      </c>
      <c r="M42" s="60"/>
      <c r="O42" s="85"/>
    </row>
    <row r="43" spans="2:15" x14ac:dyDescent="0.2">
      <c r="B43" s="46" t="s">
        <v>89</v>
      </c>
      <c r="I43" s="57"/>
      <c r="K43" s="58"/>
      <c r="L43" s="75"/>
    </row>
    <row r="44" spans="2:15" s="57" customFormat="1" x14ac:dyDescent="0.2"/>
    <row r="45" spans="2:15" s="57" customFormat="1" x14ac:dyDescent="0.2"/>
    <row r="46" spans="2:15" x14ac:dyDescent="0.2">
      <c r="D46" s="58"/>
      <c r="E46" s="58"/>
      <c r="F46" s="58"/>
      <c r="G46" s="58"/>
      <c r="H46" s="58"/>
      <c r="I46" s="58"/>
      <c r="J46" s="58"/>
      <c r="K46" s="58"/>
      <c r="L46" s="58"/>
    </row>
    <row r="47" spans="2:15" s="57" customFormat="1" x14ac:dyDescent="0.2"/>
    <row r="49" spans="11:11" x14ac:dyDescent="0.2">
      <c r="K49" s="57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Nishant Ovhal</cp:lastModifiedBy>
  <cp:lastPrinted>2014-03-24T10:58:12Z</cp:lastPrinted>
  <dcterms:created xsi:type="dcterms:W3CDTF">2014-01-06T04:43:23Z</dcterms:created>
  <dcterms:modified xsi:type="dcterms:W3CDTF">2022-04-11T12:45:03Z</dcterms:modified>
</cp:coreProperties>
</file>